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水道担当\調査・報告\公営企業会計関係\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<sst xmlns="http://schemas.openxmlformats.org/spreadsheetml/2006/main" count="218" uniqueCount="108">
  <si>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</si>
  <si>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</si>
  <si>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</si>
  <si>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</si>
  <si>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</si>
  <si>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</si>
  <si>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</si>
  <si>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</si>
  <si>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</si>
  <si>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</si>
  <si>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</si>
  <si>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</si>
  <si>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</si>
  <si>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</si>
  <si>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</si>
  <si>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</si>
  <si>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</si>
  <si>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</si>
  <si>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</si>
  <si>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</si>
  <si>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</si>
  <si>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</si>
  <si>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</si>
  <si>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</si>
  <si>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</si>
  <si>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</si>
  <si>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</si>
  <si>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</si>
  <si>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</si>
  <si>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</si>
  <si>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</si>
  <si>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</si>
  <si>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</si>
  <si>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</si>
  <si>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</si>
  <si>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</si>
  <si>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</si>
  <si>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</si>
  <si>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</si>
  <si>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</si>
  <si>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</si>
  <si>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</si>
  <si>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</si>
  <si>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</si>
  <si>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</si>
  <si>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</si>
  <si>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</si>
  <si>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</si>
  <si>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</si>
  <si>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</si>
  <si>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</si>
  <si>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</si>
  <si>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</si>
  <si>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</si>
  <si>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</si>
  <si>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</si>
  <si>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</si>
  <si>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</si>
  <si>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</si>
  <si>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</si>
  <si>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</si>
  <si>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</si>
  <si>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</si>
  <si>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</si>
  <si>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</si>
  <si>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</si>
  <si>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</si>
  <si>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</si>
  <si>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</si>
  <si>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</si>
  <si>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</si>
  <si>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</si>
  <si>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</si>
  <si>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</si>
  <si>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</si>
  <si>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</si>
  <si>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</si>
  <si>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</si>
  <si>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</si>
  <si>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</si>
  <si>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</si>
  <si>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</si>
  <si>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</si>
  <si>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</si>
  <si>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</si>
  <si>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</si>
  <si>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</si>
  <si>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</si>
  <si>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</si>
  <si>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</si>
  <si>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</si>
  <si>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</si>
  <si>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</si>
  <si>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占冠村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</si>
  <si>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</si>
  <si>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</si>
  <si>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</si>
  <si>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</si>
  <si>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</si>
  <si>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</si>
  <si>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</si>
  <si>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</si>
  <si>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</si>
  <si>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</si>
  <si>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</si>
  <si>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今後の施設更新等を視野に入れながら、水道使用料の見直しや維持管理費の抑制を検討し、経営の安定かつ健全化に努めていく。</t>
    <rPh sb="1" eb="3">
      <t>コンゴ</t>
    </rPh>
    <rPh sb="4" eb="6">
      <t>シセツ</t>
    </rPh>
    <rPh sb="6" eb="8">
      <t>コウシン</t>
    </rPh>
    <rPh sb="8" eb="9">
      <t>トウ</t>
    </rPh>
    <rPh sb="10" eb="12">
      <t>シヤ</t>
    </rPh>
    <rPh sb="13" eb="14">
      <t>イ</t>
    </rPh>
    <rPh sb="19" eb="21">
      <t>スイドウ</t>
    </rPh>
    <rPh sb="21" eb="24">
      <t>シヨウリョウ</t>
    </rPh>
    <rPh sb="25" eb="27">
      <t>ミナオ</t>
    </rPh>
    <rPh sb="29" eb="31">
      <t>イジ</t>
    </rPh>
    <rPh sb="31" eb="34">
      <t>カンリヒ</t>
    </rPh>
    <rPh sb="35" eb="37">
      <t>ヨクセイ</t>
    </rPh>
    <rPh sb="38" eb="40">
      <t>ケントウ</t>
    </rPh>
    <rPh sb="42" eb="44">
      <t>ケイエイ</t>
    </rPh>
    <rPh sb="45" eb="47">
      <t>アンテイ</t>
    </rPh>
    <rPh sb="49" eb="52">
      <t>ケンゼンカ</t>
    </rPh>
    <rPh sb="53" eb="54">
      <t>ツト</t>
    </rPh>
    <phoneticPr fontId="4"/>
  </si>
  <si>
    <t>　効率化、老朽化などによる施設整備により地方債等の比率が上昇傾向にある。それに伴って、料金回収率や給水原価にも影響が出ている。
　施設の適切な運営により有収率の維持、施設利用率の向上を図り、維持管理費等の削減に努める。</t>
    <rPh sb="1" eb="4">
      <t>コウリツカ</t>
    </rPh>
    <rPh sb="5" eb="8">
      <t>ロウキュウカ</t>
    </rPh>
    <rPh sb="13" eb="15">
      <t>シセツ</t>
    </rPh>
    <rPh sb="15" eb="17">
      <t>セイビ</t>
    </rPh>
    <rPh sb="20" eb="23">
      <t>チホウサイ</t>
    </rPh>
    <rPh sb="23" eb="24">
      <t>トウ</t>
    </rPh>
    <rPh sb="25" eb="27">
      <t>ヒリツ</t>
    </rPh>
    <rPh sb="28" eb="30">
      <t>ジョウショウ</t>
    </rPh>
    <rPh sb="30" eb="32">
      <t>ケイコウ</t>
    </rPh>
    <rPh sb="39" eb="40">
      <t>トモナ</t>
    </rPh>
    <rPh sb="43" eb="45">
      <t>リョウキン</t>
    </rPh>
    <rPh sb="45" eb="47">
      <t>カイシュウ</t>
    </rPh>
    <rPh sb="47" eb="48">
      <t>リツ</t>
    </rPh>
    <rPh sb="49" eb="51">
      <t>キュウスイ</t>
    </rPh>
    <rPh sb="51" eb="53">
      <t>ゲンカ</t>
    </rPh>
    <rPh sb="55" eb="57">
      <t>エイキョウ</t>
    </rPh>
    <rPh sb="58" eb="59">
      <t>デ</t>
    </rPh>
    <rPh sb="65" eb="67">
      <t>シセツ</t>
    </rPh>
    <rPh sb="68" eb="70">
      <t>テキセツ</t>
    </rPh>
    <rPh sb="71" eb="73">
      <t>ウンエイ</t>
    </rPh>
    <rPh sb="76" eb="78">
      <t>ユウシュウ</t>
    </rPh>
    <rPh sb="78" eb="79">
      <t>リツ</t>
    </rPh>
    <rPh sb="80" eb="82">
      <t>イジ</t>
    </rPh>
    <rPh sb="83" eb="85">
      <t>シセツ</t>
    </rPh>
    <rPh sb="85" eb="87">
      <t>リヨウ</t>
    </rPh>
    <rPh sb="87" eb="88">
      <t>リツ</t>
    </rPh>
    <rPh sb="89" eb="91">
      <t>コウジョウ</t>
    </rPh>
    <rPh sb="92" eb="93">
      <t>ハカ</t>
    </rPh>
    <rPh sb="95" eb="97">
      <t>イジ</t>
    </rPh>
    <rPh sb="97" eb="100">
      <t>カンリヒ</t>
    </rPh>
    <rPh sb="100" eb="101">
      <t>トウ</t>
    </rPh>
    <rPh sb="102" eb="104">
      <t>サクゲン</t>
    </rPh>
    <rPh sb="105" eb="106">
      <t>ツト</t>
    </rPh>
    <phoneticPr fontId="4"/>
  </si>
  <si>
    <t>　管路を含む水道施設の老朽化が進んでいるため、維持管理や補修などで延命措置に係る経費が高騰してきている。今後は計画的な更新が行えるよう検討が必要。</t>
    <rPh sb="1" eb="3">
      <t>カンロ</t>
    </rPh>
    <rPh sb="4" eb="5">
      <t>フク</t>
    </rPh>
    <rPh sb="6" eb="8">
      <t>スイドウ</t>
    </rPh>
    <rPh sb="8" eb="10">
      <t>シセツ</t>
    </rPh>
    <rPh sb="11" eb="14">
      <t>ロウキュウカ</t>
    </rPh>
    <rPh sb="15" eb="16">
      <t>スス</t>
    </rPh>
    <rPh sb="23" eb="25">
      <t>イジ</t>
    </rPh>
    <rPh sb="25" eb="27">
      <t>カンリ</t>
    </rPh>
    <rPh sb="28" eb="30">
      <t>ホシュウ</t>
    </rPh>
    <rPh sb="33" eb="35">
      <t>エンメイ</t>
    </rPh>
    <rPh sb="35" eb="37">
      <t>ソチ</t>
    </rPh>
    <rPh sb="38" eb="39">
      <t>カカ</t>
    </rPh>
    <rPh sb="40" eb="42">
      <t>ケイヒ</t>
    </rPh>
    <rPh sb="43" eb="45">
      <t>コウトウ</t>
    </rPh>
    <rPh sb="52" eb="54">
      <t>コンゴ</t>
    </rPh>
    <rPh sb="55" eb="58">
      <t>ケイカクテキ</t>
    </rPh>
    <rPh sb="59" eb="61">
      <t>コウシン</t>
    </rPh>
    <rPh sb="62" eb="63">
      <t>オコナ</t>
    </rPh>
    <rPh sb="67" eb="69">
      <t>ケントウ</t>
    </rPh>
    <rPh sb="70" eb="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</si>
</sst>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0.46</c:v>
                </c:pt>
                <c:pt idx="1">
                  <c:v>0</c:v>
                </c:pt>
                <c:pt idx="2">
                  <c:v>0</c:v>
                </c:pt>
                <c:pt idx="3">
                  <c:v>0</c:v>
                </c:pt>
                <c:pt idx="4" formatCode="#,##0.00;&quot;△&quot;#,##0.00;&quot;-&quot;">
                  <c:v>7.07</c:v>
                </c:pt>
              </c:numCache>
            </c:numRef>
          </c:val>
        </c:ser>
        <c:dLbls>
          <c:showLegendKey val="0"/>
          <c:showVal val="0"/>
          <c:showCatName val="0"/>
          <c:showSerName val="0"/>
          <c:showPercent val="0"/>
          <c:showBubbleSize val="0"/>
        </c:dLbls>
        <c:gapWidth val="150"/>
        <c:axId val="153593304"/>
        <c:axId val="1535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3593304"/>
        <c:axId val="153593696"/>
      </c:lineChart>
      <c:dateAx>
        <c:axId val="153593304"/>
        <c:scaling>
          <c:orientation val="minMax"/>
        </c:scaling>
        <c:delete val="1"/>
        <c:axPos val="b"/>
        <c:numFmt formatCode="ge" sourceLinked="1"/>
        <c:majorTickMark val="none"/>
        <c:minorTickMark val="none"/>
        <c:tickLblPos val="none"/>
        <c:crossAx val="153593696"/>
        <c:crosses val="autoZero"/>
        <c:auto val="1"/>
        <c:lblOffset val="100"/>
        <c:baseTimeUnit val="years"/>
      </c:dateAx>
      <c:valAx>
        <c:axId val="1535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43.16</c:v>
                </c:pt>
                <c:pt idx="1">
                  <c:v>50.49</c:v>
                </c:pt>
                <c:pt idx="2">
                  <c:v>55.64</c:v>
                </c:pt>
                <c:pt idx="3">
                  <c:v>53.77</c:v>
                </c:pt>
                <c:pt idx="4">
                  <c:v>58.44</c:v>
                </c:pt>
              </c:numCache>
            </c:numRef>
          </c:val>
        </c:ser>
        <c:dLbls>
          <c:showLegendKey val="0"/>
          <c:showVal val="0"/>
          <c:showCatName val="0"/>
          <c:showSerName val="0"/>
          <c:showPercent val="0"/>
          <c:showBubbleSize val="0"/>
        </c:dLbls>
        <c:gapWidth val="150"/>
        <c:axId val="155144776"/>
        <c:axId val="15514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55144776"/>
        <c:axId val="155145168"/>
      </c:lineChart>
      <c:dateAx>
        <c:axId val="155144776"/>
        <c:scaling>
          <c:orientation val="minMax"/>
        </c:scaling>
        <c:delete val="1"/>
        <c:axPos val="b"/>
        <c:numFmt formatCode="ge" sourceLinked="1"/>
        <c:majorTickMark val="none"/>
        <c:minorTickMark val="none"/>
        <c:tickLblPos val="none"/>
        <c:crossAx val="155145168"/>
        <c:crosses val="autoZero"/>
        <c:auto val="1"/>
        <c:lblOffset val="100"/>
        <c:baseTimeUnit val="years"/>
      </c:dateAx>
      <c:valAx>
        <c:axId val="15514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92.72</c:v>
                </c:pt>
                <c:pt idx="1">
                  <c:v>92.31</c:v>
                </c:pt>
                <c:pt idx="2">
                  <c:v>96.35</c:v>
                </c:pt>
                <c:pt idx="3">
                  <c:v>93.46</c:v>
                </c:pt>
                <c:pt idx="4">
                  <c:v>93.52</c:v>
                </c:pt>
              </c:numCache>
            </c:numRef>
          </c:val>
        </c:ser>
        <c:dLbls>
          <c:showLegendKey val="0"/>
          <c:showVal val="0"/>
          <c:showCatName val="0"/>
          <c:showSerName val="0"/>
          <c:showPercent val="0"/>
          <c:showBubbleSize val="0"/>
        </c:dLbls>
        <c:gapWidth val="150"/>
        <c:axId val="155146344"/>
        <c:axId val="15514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55146344"/>
        <c:axId val="155146736"/>
      </c:lineChart>
      <c:dateAx>
        <c:axId val="155146344"/>
        <c:scaling>
          <c:orientation val="minMax"/>
        </c:scaling>
        <c:delete val="1"/>
        <c:axPos val="b"/>
        <c:numFmt formatCode="ge" sourceLinked="1"/>
        <c:majorTickMark val="none"/>
        <c:minorTickMark val="none"/>
        <c:tickLblPos val="none"/>
        <c:crossAx val="155146736"/>
        <c:crosses val="autoZero"/>
        <c:auto val="1"/>
        <c:lblOffset val="100"/>
        <c:baseTimeUnit val="years"/>
      </c:dateAx>
      <c:valAx>
        <c:axId val="15514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118.41</c:v>
                </c:pt>
                <c:pt idx="1">
                  <c:v>79.41</c:v>
                </c:pt>
                <c:pt idx="2">
                  <c:v>78.69</c:v>
                </c:pt>
                <c:pt idx="3">
                  <c:v>104.09</c:v>
                </c:pt>
                <c:pt idx="4">
                  <c:v>76.13</c:v>
                </c:pt>
              </c:numCache>
            </c:numRef>
          </c:val>
        </c:ser>
        <c:dLbls>
          <c:showLegendKey val="0"/>
          <c:showVal val="0"/>
          <c:showCatName val="0"/>
          <c:showSerName val="0"/>
          <c:showPercent val="0"/>
          <c:showBubbleSize val="0"/>
        </c:dLbls>
        <c:gapWidth val="150"/>
        <c:axId val="153594872"/>
        <c:axId val="153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3594872"/>
        <c:axId val="153595264"/>
      </c:lineChart>
      <c:dateAx>
        <c:axId val="153594872"/>
        <c:scaling>
          <c:orientation val="minMax"/>
        </c:scaling>
        <c:delete val="1"/>
        <c:axPos val="b"/>
        <c:numFmt formatCode="ge" sourceLinked="1"/>
        <c:majorTickMark val="none"/>
        <c:minorTickMark val="none"/>
        <c:tickLblPos val="none"/>
        <c:crossAx val="153595264"/>
        <c:crosses val="autoZero"/>
        <c:auto val="1"/>
        <c:lblOffset val="100"/>
        <c:baseTimeUnit val="years"/>
      </c:dateAx>
      <c:valAx>
        <c:axId val="153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715376"/>
        <c:axId val="15471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15376"/>
        <c:axId val="154715768"/>
      </c:lineChart>
      <c:dateAx>
        <c:axId val="154715376"/>
        <c:scaling>
          <c:orientation val="minMax"/>
        </c:scaling>
        <c:delete val="1"/>
        <c:axPos val="b"/>
        <c:numFmt formatCode="ge" sourceLinked="1"/>
        <c:majorTickMark val="none"/>
        <c:minorTickMark val="none"/>
        <c:tickLblPos val="none"/>
        <c:crossAx val="154715768"/>
        <c:crosses val="autoZero"/>
        <c:auto val="1"/>
        <c:lblOffset val="100"/>
        <c:baseTimeUnit val="years"/>
      </c:dateAx>
      <c:valAx>
        <c:axId val="15471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1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716944"/>
        <c:axId val="15471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16944"/>
        <c:axId val="154717336"/>
      </c:lineChart>
      <c:dateAx>
        <c:axId val="154716944"/>
        <c:scaling>
          <c:orientation val="minMax"/>
        </c:scaling>
        <c:delete val="1"/>
        <c:axPos val="b"/>
        <c:numFmt formatCode="ge" sourceLinked="1"/>
        <c:majorTickMark val="none"/>
        <c:minorTickMark val="none"/>
        <c:tickLblPos val="none"/>
        <c:crossAx val="154717336"/>
        <c:crosses val="autoZero"/>
        <c:auto val="1"/>
        <c:lblOffset val="100"/>
        <c:baseTimeUnit val="years"/>
      </c:dateAx>
      <c:valAx>
        <c:axId val="15471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1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48248"/>
        <c:axId val="1548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48248"/>
        <c:axId val="154892864"/>
      </c:lineChart>
      <c:dateAx>
        <c:axId val="154848248"/>
        <c:scaling>
          <c:orientation val="minMax"/>
        </c:scaling>
        <c:delete val="1"/>
        <c:axPos val="b"/>
        <c:numFmt formatCode="ge" sourceLinked="1"/>
        <c:majorTickMark val="none"/>
        <c:minorTickMark val="none"/>
        <c:tickLblPos val="none"/>
        <c:crossAx val="154892864"/>
        <c:crosses val="autoZero"/>
        <c:auto val="1"/>
        <c:lblOffset val="100"/>
        <c:baseTimeUnit val="years"/>
      </c:dateAx>
      <c:valAx>
        <c:axId val="1548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47856"/>
        <c:axId val="1548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47856"/>
        <c:axId val="154847464"/>
      </c:lineChart>
      <c:dateAx>
        <c:axId val="154847856"/>
        <c:scaling>
          <c:orientation val="minMax"/>
        </c:scaling>
        <c:delete val="1"/>
        <c:axPos val="b"/>
        <c:numFmt formatCode="ge" sourceLinked="1"/>
        <c:majorTickMark val="none"/>
        <c:minorTickMark val="none"/>
        <c:tickLblPos val="none"/>
        <c:crossAx val="154847464"/>
        <c:crosses val="autoZero"/>
        <c:auto val="1"/>
        <c:lblOffset val="100"/>
        <c:baseTimeUnit val="years"/>
      </c:dateAx>
      <c:valAx>
        <c:axId val="15484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1032</c:v>
                </c:pt>
                <c:pt idx="1">
                  <c:v>1080.8699999999999</c:v>
                </c:pt>
                <c:pt idx="2">
                  <c:v>1090.19</c:v>
                </c:pt>
                <c:pt idx="3">
                  <c:v>1382.74</c:v>
                </c:pt>
                <c:pt idx="4">
                  <c:v>1702.32</c:v>
                </c:pt>
              </c:numCache>
            </c:numRef>
          </c:val>
        </c:ser>
        <c:dLbls>
          <c:showLegendKey val="0"/>
          <c:showVal val="0"/>
          <c:showCatName val="0"/>
          <c:showSerName val="0"/>
          <c:showPercent val="0"/>
          <c:showBubbleSize val="0"/>
        </c:dLbls>
        <c:gapWidth val="150"/>
        <c:axId val="154894040"/>
        <c:axId val="1548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54894040"/>
        <c:axId val="154894432"/>
      </c:lineChart>
      <c:dateAx>
        <c:axId val="154894040"/>
        <c:scaling>
          <c:orientation val="minMax"/>
        </c:scaling>
        <c:delete val="1"/>
        <c:axPos val="b"/>
        <c:numFmt formatCode="ge" sourceLinked="1"/>
        <c:majorTickMark val="none"/>
        <c:minorTickMark val="none"/>
        <c:tickLblPos val="none"/>
        <c:crossAx val="154894432"/>
        <c:crosses val="autoZero"/>
        <c:auto val="1"/>
        <c:lblOffset val="100"/>
        <c:baseTimeUnit val="years"/>
      </c:dateAx>
      <c:valAx>
        <c:axId val="1548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9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36.03</c:v>
                </c:pt>
                <c:pt idx="1">
                  <c:v>32.49</c:v>
                </c:pt>
                <c:pt idx="2">
                  <c:v>29.55</c:v>
                </c:pt>
                <c:pt idx="3">
                  <c:v>31.4</c:v>
                </c:pt>
                <c:pt idx="4">
                  <c:v>31.19</c:v>
                </c:pt>
              </c:numCache>
            </c:numRef>
          </c:val>
        </c:ser>
        <c:dLbls>
          <c:showLegendKey val="0"/>
          <c:showVal val="0"/>
          <c:showCatName val="0"/>
          <c:showSerName val="0"/>
          <c:showPercent val="0"/>
          <c:showBubbleSize val="0"/>
        </c:dLbls>
        <c:gapWidth val="150"/>
        <c:axId val="154895608"/>
        <c:axId val="154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54895608"/>
        <c:axId val="154896000"/>
      </c:lineChart>
      <c:dateAx>
        <c:axId val="154895608"/>
        <c:scaling>
          <c:orientation val="minMax"/>
        </c:scaling>
        <c:delete val="1"/>
        <c:axPos val="b"/>
        <c:numFmt formatCode="ge" sourceLinked="1"/>
        <c:majorTickMark val="none"/>
        <c:minorTickMark val="none"/>
        <c:tickLblPos val="none"/>
        <c:crossAx val="154896000"/>
        <c:crosses val="autoZero"/>
        <c:auto val="1"/>
        <c:lblOffset val="100"/>
        <c:baseTimeUnit val="years"/>
      </c:dateAx>
      <c:valAx>
        <c:axId val="1548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118.01</c:v>
                </c:pt>
                <c:pt idx="1">
                  <c:v>105.67</c:v>
                </c:pt>
                <c:pt idx="2">
                  <c:v>110.59</c:v>
                </c:pt>
                <c:pt idx="3">
                  <c:v>112.29</c:v>
                </c:pt>
                <c:pt idx="4">
                  <c:v>104.82</c:v>
                </c:pt>
              </c:numCache>
            </c:numRef>
          </c:val>
        </c:ser>
        <c:dLbls>
          <c:showLegendKey val="0"/>
          <c:showVal val="0"/>
          <c:showCatName val="0"/>
          <c:showSerName val="0"/>
          <c:showPercent val="0"/>
          <c:showBubbleSize val="0"/>
        </c:dLbls>
        <c:gapWidth val="150"/>
        <c:axId val="155077560"/>
        <c:axId val="1550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5077560"/>
        <c:axId val="155077952"/>
      </c:lineChart>
      <c:dateAx>
        <c:axId val="155077560"/>
        <c:scaling>
          <c:orientation val="minMax"/>
        </c:scaling>
        <c:delete val="1"/>
        <c:axPos val="b"/>
        <c:numFmt formatCode="ge" sourceLinked="1"/>
        <c:majorTickMark val="none"/>
        <c:minorTickMark val="none"/>
        <c:tickLblPos val="none"/>
        <c:crossAx val="155077952"/>
        <c:crosses val="autoZero"/>
        <c:auto val="1"/>
        <c:lblOffset val="100"/>
        <c:baseTimeUnit val="years"/>
      </c:dateAx>
      <c:valAx>
        <c:axId val="1550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7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8" zoomScale="80" zoomScaleNormal="80" workbookViewId="0">
      <selection activeCell="CC36" sqref="CC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占冠村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1242</v>
      </c>
      <c r="AJ8" s="74"/>
      <c r="AK8" s="74"/>
      <c r="AL8" s="74"/>
      <c r="AM8" s="74"/>
      <c r="AN8" s="74"/>
      <c r="AO8" s="74"/>
      <c r="AP8" s="75"/>
      <c r="AQ8" s="56">
        <f>データ!R6</f>
        <v>571.41</v>
      </c>
      <c r="AR8" s="56"/>
      <c r="AS8" s="56"/>
      <c r="AT8" s="56"/>
      <c r="AU8" s="56"/>
      <c r="AV8" s="56"/>
      <c r="AW8" s="56"/>
      <c r="AX8" s="56"/>
      <c r="AY8" s="56">
        <f>データ!S6</f>
        <v>2.17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89.31</v>
      </c>
      <c r="S10" s="56"/>
      <c r="T10" s="56"/>
      <c r="U10" s="56"/>
      <c r="V10" s="56"/>
      <c r="W10" s="56"/>
      <c r="X10" s="56"/>
      <c r="Y10" s="56"/>
      <c r="Z10" s="64">
        <f>データ!P6</f>
        <v>2050</v>
      </c>
      <c r="AA10" s="64"/>
      <c r="AB10" s="64"/>
      <c r="AC10" s="64"/>
      <c r="AD10" s="64"/>
      <c r="AE10" s="64"/>
      <c r="AF10" s="64"/>
      <c r="AG10" s="64"/>
      <c r="AH10" s="2"/>
      <c r="AI10" s="64">
        <f>データ!T6</f>
        <v>1069</v>
      </c>
      <c r="AJ10" s="64"/>
      <c r="AK10" s="64"/>
      <c r="AL10" s="64"/>
      <c r="AM10" s="64"/>
      <c r="AN10" s="64"/>
      <c r="AO10" s="64"/>
      <c r="AP10" s="64"/>
      <c r="AQ10" s="56">
        <f>データ!U6</f>
        <v>0.45</v>
      </c>
      <c r="AR10" s="56"/>
      <c r="AS10" s="56"/>
      <c r="AT10" s="56"/>
      <c r="AU10" s="56"/>
      <c r="AV10" s="56"/>
      <c r="AW10" s="56"/>
      <c r="AX10" s="56"/>
      <c r="AY10" s="56">
        <f>データ!V6</f>
        <v>2375.56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14630</v>
      </c>
      <c r="D6" s="31">
        <f t="shared" si="3"/>
        <v>47</v>
      </c>
      <c r="E6" s="31">
        <f t="shared" si="3"/>
        <v>1</v>
      </c>
      <c r="F6" s="31">
        <f t="shared" si="3"/>
        <v>0</v>
      </c>
      <c r="G6" s="31">
        <f t="shared" si="3"/>
        <v>0</v>
      </c>
      <c r="H6" s="31" t="str">
        <f t="shared" si="3"/>
        <v>北海道　占冠村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89.31</v>
      </c>
      <c r="P6" s="32">
        <f t="shared" si="3"/>
        <v>2050</v>
      </c>
      <c r="Q6" s="32">
        <f t="shared" si="3"/>
        <v>1242</v>
      </c>
      <c r="R6" s="32">
        <f t="shared" si="3"/>
        <v>571.41</v>
      </c>
      <c r="S6" s="32">
        <f t="shared" si="3"/>
        <v>2.17</v>
      </c>
      <c r="T6" s="32">
        <f t="shared" si="3"/>
        <v>1069</v>
      </c>
      <c r="U6" s="32">
        <f t="shared" si="3"/>
        <v>0.45</v>
      </c>
      <c r="V6" s="32">
        <f t="shared" si="3"/>
        <v>2375.56</v>
      </c>
      <c r="W6" s="33">
        <f>IF(W7="",NA(),W7)</f>
        <v>118.41</v>
      </c>
      <c r="X6" s="33">
        <f t="shared" ref="X6:AF6" si="4">IF(X7="",NA(),X7)</f>
        <v>79.41</v>
      </c>
      <c r="Y6" s="33">
        <f t="shared" si="4"/>
        <v>78.69</v>
      </c>
      <c r="Z6" s="33">
        <f t="shared" si="4"/>
        <v>104.09</v>
      </c>
      <c r="AA6" s="33">
        <f t="shared" si="4"/>
        <v>76.13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1032</v>
      </c>
      <c r="BE6" s="33">
        <f t="shared" ref="BE6:BM6" si="7">IF(BE7="",NA(),BE7)</f>
        <v>1080.8699999999999</v>
      </c>
      <c r="BF6" s="33">
        <f t="shared" si="7"/>
        <v>1090.19</v>
      </c>
      <c r="BG6" s="33">
        <f t="shared" si="7"/>
        <v>1382.74</v>
      </c>
      <c r="BH6" s="33">
        <f t="shared" si="7"/>
        <v>1702.32</v>
      </c>
      <c r="BI6" s="33">
        <f t="shared" si="7"/>
        <v>1442.51</v>
      </c>
      <c r="BJ6" s="33">
        <f t="shared" si="7"/>
        <v>1496.15</v>
      </c>
      <c r="BK6" s="33">
        <f t="shared" si="7"/>
        <v>1462.56</v>
      </c>
      <c r="BL6" s="33">
        <f t="shared" si="7"/>
        <v>1486.62</v>
      </c>
      <c r="BM6" s="33">
        <f t="shared" si="7"/>
        <v>1510.14</v>
      </c>
      <c r="BN6" s="32" t="str">
        <f>IF(BN7="","",IF(BN7="-","【-】","【"&amp;SUBSTITUTE(TEXT(BN7,"#,##0.00"),"-","△")&amp;"】"))</f>
        <v>【1,242.90】</v>
      </c>
      <c r="BO6" s="33">
        <f>IF(BO7="",NA(),BO7)</f>
        <v>36.03</v>
      </c>
      <c r="BP6" s="33">
        <f t="shared" ref="BP6:BX6" si="8">IF(BP7="",NA(),BP7)</f>
        <v>32.49</v>
      </c>
      <c r="BQ6" s="33">
        <f t="shared" si="8"/>
        <v>29.55</v>
      </c>
      <c r="BR6" s="33">
        <f t="shared" si="8"/>
        <v>31.4</v>
      </c>
      <c r="BS6" s="33">
        <f t="shared" si="8"/>
        <v>31.19</v>
      </c>
      <c r="BT6" s="33">
        <f t="shared" si="8"/>
        <v>33.299999999999997</v>
      </c>
      <c r="BU6" s="33">
        <f t="shared" si="8"/>
        <v>33.01</v>
      </c>
      <c r="BV6" s="33">
        <f t="shared" si="8"/>
        <v>32.39</v>
      </c>
      <c r="BW6" s="33">
        <f t="shared" si="8"/>
        <v>24.39</v>
      </c>
      <c r="BX6" s="33">
        <f t="shared" si="8"/>
        <v>22.67</v>
      </c>
      <c r="BY6" s="32" t="str">
        <f>IF(BY7="","",IF(BY7="-","【-】","【"&amp;SUBSTITUTE(TEXT(BY7,"#,##0.00"),"-","△")&amp;"】"))</f>
        <v>【33.35】</v>
      </c>
      <c r="BZ6" s="33">
        <f>IF(BZ7="",NA(),BZ7)</f>
        <v>118.01</v>
      </c>
      <c r="CA6" s="33">
        <f t="shared" ref="CA6:CI6" si="9">IF(CA7="",NA(),CA7)</f>
        <v>105.67</v>
      </c>
      <c r="CB6" s="33">
        <f t="shared" si="9"/>
        <v>110.59</v>
      </c>
      <c r="CC6" s="33">
        <f t="shared" si="9"/>
        <v>112.29</v>
      </c>
      <c r="CD6" s="33">
        <f t="shared" si="9"/>
        <v>104.82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43.16</v>
      </c>
      <c r="CL6" s="33">
        <f t="shared" ref="CL6:CT6" si="10">IF(CL7="",NA(),CL7)</f>
        <v>50.49</v>
      </c>
      <c r="CM6" s="33">
        <f t="shared" si="10"/>
        <v>55.64</v>
      </c>
      <c r="CN6" s="33">
        <f t="shared" si="10"/>
        <v>53.77</v>
      </c>
      <c r="CO6" s="33">
        <f t="shared" si="10"/>
        <v>58.44</v>
      </c>
      <c r="CP6" s="33">
        <f t="shared" si="10"/>
        <v>50.66</v>
      </c>
      <c r="CQ6" s="33">
        <f t="shared" si="10"/>
        <v>51.11</v>
      </c>
      <c r="CR6" s="33">
        <f t="shared" si="10"/>
        <v>50.49</v>
      </c>
      <c r="CS6" s="33">
        <f t="shared" si="10"/>
        <v>48.36</v>
      </c>
      <c r="CT6" s="33">
        <f t="shared" si="10"/>
        <v>48.7</v>
      </c>
      <c r="CU6" s="32" t="str">
        <f>IF(CU7="","",IF(CU7="-","【-】","【"&amp;SUBSTITUTE(TEXT(CU7,"#,##0.00"),"-","△")&amp;"】"))</f>
        <v>【57.58】</v>
      </c>
      <c r="CV6" s="33">
        <f>IF(CV7="",NA(),CV7)</f>
        <v>92.72</v>
      </c>
      <c r="CW6" s="33">
        <f t="shared" ref="CW6:DE6" si="11">IF(CW7="",NA(),CW7)</f>
        <v>92.31</v>
      </c>
      <c r="CX6" s="33">
        <f t="shared" si="11"/>
        <v>96.35</v>
      </c>
      <c r="CY6" s="33">
        <f t="shared" si="11"/>
        <v>93.46</v>
      </c>
      <c r="CZ6" s="33">
        <f t="shared" si="11"/>
        <v>93.52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0.46</v>
      </c>
      <c r="ED6" s="32">
        <f t="shared" ref="ED6:EL6" si="14">IF(ED7="",NA(),ED7)</f>
        <v>0</v>
      </c>
      <c r="EE6" s="32">
        <f t="shared" si="14"/>
        <v>0</v>
      </c>
      <c r="EF6" s="32">
        <f t="shared" si="14"/>
        <v>0</v>
      </c>
      <c r="EG6" s="33">
        <f t="shared" si="14"/>
        <v>7.07</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14630</v>
      </c>
      <c r="D7" s="35">
        <v>47</v>
      </c>
      <c r="E7" s="35">
        <v>1</v>
      </c>
      <c r="F7" s="35">
        <v>0</v>
      </c>
      <c r="G7" s="35">
        <v>0</v>
      </c>
      <c r="H7" s="35" t="s">
        <v>93</v>
      </c>
      <c r="I7" s="35" t="s">
        <v>94</v>
      </c>
      <c r="J7" s="35" t="s">
        <v>95</v>
      </c>
      <c r="K7" s="35" t="s">
        <v>96</v>
      </c>
      <c r="L7" s="35" t="s">
        <v>97</v>
      </c>
      <c r="M7" s="36" t="s">
        <v>98</v>
      </c>
      <c r="N7" s="36" t="s">
        <v>99</v>
      </c>
      <c r="O7" s="36">
        <v>89.31</v>
      </c>
      <c r="P7" s="36">
        <v>2050</v>
      </c>
      <c r="Q7" s="36">
        <v>1242</v>
      </c>
      <c r="R7" s="36">
        <v>571.41</v>
      </c>
      <c r="S7" s="36">
        <v>2.17</v>
      </c>
      <c r="T7" s="36">
        <v>1069</v>
      </c>
      <c r="U7" s="36">
        <v>0.45</v>
      </c>
      <c r="V7" s="36">
        <v>2375.56</v>
      </c>
      <c r="W7" s="36">
        <v>118.41</v>
      </c>
      <c r="X7" s="36">
        <v>79.41</v>
      </c>
      <c r="Y7" s="36">
        <v>78.69</v>
      </c>
      <c r="Z7" s="36">
        <v>104.09</v>
      </c>
      <c r="AA7" s="36">
        <v>76.13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1032</v>
      </c>
      <c r="BE7" s="36">
        <v>1080.8699999999999</v>
      </c>
      <c r="BF7" s="36">
        <v>1090.19</v>
      </c>
      <c r="BG7" s="36">
        <v>1382.74</v>
      </c>
      <c r="BH7" s="36">
        <v>1702.32</v>
      </c>
      <c r="BI7" s="36">
        <v>1442.51</v>
      </c>
      <c r="BJ7" s="36">
        <v>1496.15</v>
      </c>
      <c r="BK7" s="36">
        <v>1462.56</v>
      </c>
      <c r="BL7" s="36">
        <v>1486.62</v>
      </c>
      <c r="BM7" s="36">
        <v>1510.14</v>
      </c>
      <c r="BN7" s="36">
        <v>1242.9000000000001</v>
      </c>
      <c r="BO7" s="36">
        <v>36.03</v>
      </c>
      <c r="BP7" s="36">
        <v>32.49</v>
      </c>
      <c r="BQ7" s="36">
        <v>29.55</v>
      </c>
      <c r="BR7" s="36">
        <v>31.4</v>
      </c>
      <c r="BS7" s="36">
        <v>31.19</v>
      </c>
      <c r="BT7" s="36">
        <v>33.299999999999997</v>
      </c>
      <c r="BU7" s="36">
        <v>33.01</v>
      </c>
      <c r="BV7" s="36">
        <v>32.39</v>
      </c>
      <c r="BW7" s="36">
        <v>24.39</v>
      </c>
      <c r="BX7" s="36">
        <v>22.67</v>
      </c>
      <c r="BY7" s="36">
        <v>33.35</v>
      </c>
      <c r="BZ7" s="36">
        <v>118.01</v>
      </c>
      <c r="CA7" s="36">
        <v>105.67</v>
      </c>
      <c r="CB7" s="36">
        <v>110.59</v>
      </c>
      <c r="CC7" s="36">
        <v>112.29</v>
      </c>
      <c r="CD7" s="36">
        <v>104.82</v>
      </c>
      <c r="CE7" s="36">
        <v>526.57000000000005</v>
      </c>
      <c r="CF7" s="36">
        <v>523.08000000000004</v>
      </c>
      <c r="CG7" s="36">
        <v>530.83000000000004</v>
      </c>
      <c r="CH7" s="36">
        <v>734.18</v>
      </c>
      <c r="CI7" s="36">
        <v>789.62</v>
      </c>
      <c r="CJ7" s="36">
        <v>524.69000000000005</v>
      </c>
      <c r="CK7" s="36">
        <v>43.16</v>
      </c>
      <c r="CL7" s="36">
        <v>50.49</v>
      </c>
      <c r="CM7" s="36">
        <v>55.64</v>
      </c>
      <c r="CN7" s="36">
        <v>53.77</v>
      </c>
      <c r="CO7" s="36">
        <v>58.44</v>
      </c>
      <c r="CP7" s="36">
        <v>50.66</v>
      </c>
      <c r="CQ7" s="36">
        <v>51.11</v>
      </c>
      <c r="CR7" s="36">
        <v>50.49</v>
      </c>
      <c r="CS7" s="36">
        <v>48.36</v>
      </c>
      <c r="CT7" s="36">
        <v>48.7</v>
      </c>
      <c r="CU7" s="36">
        <v>57.58</v>
      </c>
      <c r="CV7" s="36">
        <v>92.72</v>
      </c>
      <c r="CW7" s="36">
        <v>92.31</v>
      </c>
      <c r="CX7" s="36">
        <v>96.35</v>
      </c>
      <c r="CY7" s="36">
        <v>93.46</v>
      </c>
      <c r="CZ7" s="36">
        <v>93.52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0.46</v>
      </c>
      <c r="ED7" s="36">
        <v>0</v>
      </c>
      <c r="EE7" s="36">
        <v>0</v>
      </c>
      <c r="EF7" s="36">
        <v>0</v>
      </c>
      <c r="EG7" s="36">
        <v>7.07</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八木　香織</cp:lastModifiedBy>
  <cp:lastPrinted>2017-02-02T09:49:16Z</cp:lastPrinted>
  <dcterms:created xsi:type="dcterms:W3CDTF">2016-12-02T02:14:19Z</dcterms:created>
  <dcterms:modified xsi:type="dcterms:W3CDTF">2017-02-02T09:50:41Z</dcterms:modified>
  <cp:category/>
</cp:coreProperties>
</file>