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100 財務\01財政関係（財務担当）\01各年度財政関係\05財政関係（調査）\令和５年度\20230913令和３年度財政状況資料集の作成について（２回目）\"/>
    </mc:Choice>
  </mc:AlternateContent>
  <bookViews>
    <workbookView xWindow="0" yWindow="0" windowWidth="10545" windowHeight="45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O35" i="10"/>
  <c r="AM35" i="10"/>
  <c r="C35" i="10"/>
  <c r="C36" i="10" s="1"/>
  <c r="CO34" i="10"/>
  <c r="BW34" i="10"/>
  <c r="BW35" i="10" s="1"/>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<sst xmlns="http://schemas.openxmlformats.org/spreadsheetml/2006/main" count="1158" uniqueCount="600">
  <si>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</si>
  <si>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</si>
  <si>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</si>
  <si>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</si>
  <si>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</si>
  <si>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</si>
  <si>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</si>
  <si>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</si>
  <si>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</si>
  <si>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</si>
  <si>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</si>
  <si>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</si>
  <si>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</si>
  <si>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</si>
  <si>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</si>
  <si>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</si>
  <si>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</si>
  <si>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</si>
  <si>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</si>
  <si>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</si>
  <si>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</si>
  <si>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</si>
  <si>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</si>
  <si>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</si>
  <si>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</si>
  <si>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</si>
  <si>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</si>
  <si>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</si>
  <si>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</si>
  <si>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</si>
  <si>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</si>
  <si>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</si>
  <si>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</si>
  <si>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</si>
  <si>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</si>
  <si>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</si>
  <si>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</si>
  <si>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</si>
  <si>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</si>
  <si>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</si>
  <si>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</si>
  <si>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</si>
  <si>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</si>
  <si>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</si>
  <si>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</si>
  <si>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</si>
  <si>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</si>
  <si>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</si>
  <si>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</si>
  <si>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</si>
  <si>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</si>
  <si>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</si>
  <si>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</si>
  <si>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</si>
  <si>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</si>
  <si>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</si>
  <si>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</si>
  <si>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</si>
  <si>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</si>
  <si>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</si>
  <si>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</si>
  <si>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</si>
  <si>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</si>
  <si>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</si>
  <si>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</si>
  <si>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</si>
  <si>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</si>
  <si>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</si>
  <si>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</si>
  <si>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</si>
  <si>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</si>
  <si>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</si>
  <si>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</si>
  <si>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</si>
  <si>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</si>
  <si>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</si>
  <si>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</si>
  <si>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</si>
  <si>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</si>
  <si>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</si>
  <si>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</si>
  <si>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</si>
  <si>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</si>
  <si>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</si>
  <si>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</si>
  <si>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</si>
  <si>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</si>
  <si>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</si>
  <si>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</si>
  <si>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</si>
  <si>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</si>
  <si>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</si>
  <si>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</si>
  <si>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</si>
  <si>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</si>
  <si>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</si>
  <si>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</si>
  <si>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</si>
  <si>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占冠村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</si>
  <si>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</si>
  <si>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</si>
  <si>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</si>
  <si>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</si>
  <si>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</si>
  <si>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</si>
  <si>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</si>
  <si>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</si>
  <si>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</si>
  <si>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</si>
  <si>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</si>
  <si>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</si>
  <si>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</si>
  <si>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</si>
  <si>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</si>
  <si>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</si>
  <si>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</si>
  <si>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</si>
  <si>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</si>
  <si>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</si>
  <si>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</si>
  <si>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</si>
  <si>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</si>
  <si>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</si>
  <si>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</si>
  <si>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</si>
  <si>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</si>
  <si>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</si>
  <si>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</si>
  <si>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</si>
  <si>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</si>
  <si>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</si>
  <si>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</si>
  <si>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</si>
  <si>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</si>
  <si>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</si>
  <si>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</si>
  <si>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</si>
  <si>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</si>
  <si>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</si>
  <si>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</si>
  <si>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</si>
  <si>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</si>
  <si>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</si>
  <si>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</si>
  <si>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</si>
  <si>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</si>
  <si>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</si>
  <si>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</si>
  <si>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</si>
  <si>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</si>
  <si>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</si>
  <si>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-6.5</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</si>
  <si>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</si>
  <si>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</si>
  <si>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</si>
  <si>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</si>
  <si>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</si>
  <si>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</si>
  <si>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</si>
  <si>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</si>
  <si>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</si>
  <si>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</si>
  <si>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</si>
  <si>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</si>
  <si>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</si>
  <si>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</si>
  <si>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</si>
  <si>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</si>
  <si>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</si>
  <si>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</si>
  <si>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</si>
  <si>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</si>
  <si>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</si>
  <si>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</si>
  <si>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</si>
  <si>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</si>
  <si>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</si>
  <si>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</si>
  <si>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</si>
  <si>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</si>
  <si>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</si>
  <si>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</si>
  <si>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</si>
  <si>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</si>
  <si>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</si>
  <si>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</si>
  <si>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</si>
  <si>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</si>
  <si>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</si>
  <si>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</si>
  <si>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</si>
  <si>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</si>
  <si>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</si>
  <si>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</si>
  <si>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</si>
  <si>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</si>
  <si>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</si>
  <si>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</si>
  <si>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</si>
  <si>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</si>
  <si>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</si>
  <si>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</si>
  <si>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</si>
  <si>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</si>
  <si>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</si>
  <si>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</si>
  <si>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</si>
  <si>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</si>
  <si>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</si>
  <si>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</si>
  <si>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</si>
  <si>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</si>
  <si>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北海道占冠村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</si>
  <si>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</si>
  <si>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</si>
  <si>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</si>
  <si>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</si>
  <si>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</si>
  <si>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</si>
  <si>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</si>
  <si>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</si>
  <si>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</si>
  <si>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</si>
  <si>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</si>
  <si>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</si>
  <si>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</si>
  <si>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</si>
  <si>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</si>
  <si>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</si>
  <si>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</si>
  <si>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</si>
  <si>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</si>
  <si>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</si>
  <si>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</si>
  <si>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</si>
  <si>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</si>
  <si>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</si>
  <si>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</si>
  <si>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</si>
  <si>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</si>
  <si>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</si>
  <si>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</si>
  <si>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</si>
  <si>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</si>
  <si>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</si>
  <si>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</si>
  <si>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</si>
  <si>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</si>
  <si>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</si>
  <si>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</si>
  <si>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</si>
  <si>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</si>
  <si>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</si>
  <si>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</si>
  <si>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</si>
  <si>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</si>
  <si>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</si>
  <si>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</si>
  <si>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</si>
  <si>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</si>
  <si>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</si>
  <si>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</si>
  <si>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</si>
  <si>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</si>
  <si>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</si>
  <si>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</si>
  <si>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</si>
  <si>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</si>
  <si>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</si>
  <si>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</si>
  <si>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</si>
  <si>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</si>
  <si>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</si>
  <si>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</si>
  <si>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</si>
  <si>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</si>
  <si>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</si>
  <si>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</si>
  <si>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</si>
  <si>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</si>
  <si>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</si>
  <si>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</si>
  <si>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</si>
  <si>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</si>
  <si>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</si>
  <si>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</si>
  <si>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</si>
  <si>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</si>
  <si>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</si>
  <si>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</si>
  <si>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</si>
  <si>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</si>
  <si>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</si>
  <si>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</si>
  <si>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</si>
  <si>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</si>
  <si>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</si>
  <si>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</si>
  <si>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</si>
  <si>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</si>
  <si>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</si>
  <si>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</si>
  <si>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</si>
  <si>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</si>
  <si>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</si>
  <si>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</si>
  <si>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</si>
  <si>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</si>
  <si>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</si>
  <si>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</si>
  <si>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</si>
  <si>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</si>
  <si>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</si>
  <si>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</si>
  <si>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</si>
  <si>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</si>
  <si>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</si>
  <si>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</si>
  <si>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</si>
  <si>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</si>
  <si>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</si>
  <si>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</si>
  <si>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</si>
  <si>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</si>
  <si>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</si>
  <si>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</si>
  <si>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</si>
  <si>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</si>
  <si>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</si>
  <si>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</si>
  <si>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</si>
  <si>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</si>
  <si>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</si>
  <si>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</si>
  <si>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</si>
  <si>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</si>
  <si>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</si>
  <si>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</si>
  <si>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</si>
  <si>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</si>
  <si>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</si>
  <si>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</si>
  <si>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</si>
  <si>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</si>
  <si>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</si>
  <si>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</si>
  <si>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</si>
  <si>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</si>
  <si>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</si>
  <si>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</si>
  <si>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</si>
  <si>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</si>
  <si>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</si>
  <si>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</si>
  <si>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</si>
  <si>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</si>
  <si>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</si>
  <si>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</si>
  <si>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</si>
  <si>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</si>
  <si>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</si>
  <si>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</si>
  <si>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</si>
  <si>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</si>
  <si>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</si>
  <si>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</si>
  <si>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</si>
  <si>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</si>
  <si>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北海道占冠村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</si>
  <si>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</si>
  <si>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</si>
  <si>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</si>
  <si>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</si>
  <si>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</si>
  <si>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</si>
  <si>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</si>
  <si>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</si>
  <si>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</si>
  <si>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</si>
  <si>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</si>
  <si>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</si>
  <si>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</si>
  <si>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</si>
  <si>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</si>
  <si>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</si>
  <si>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</si>
  <si>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</si>
  <si>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</si>
  <si>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</si>
  <si>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村立診療所特別会計</t>
    <phoneticPr fontId="5"/>
  </si>
  <si>
    <t>占冠村歯科診療所事業特別会計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</si>
  <si>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</si>
  <si>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</si>
  <si>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</si>
  <si>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</si>
  <si>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</si>
  <si>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</si>
  <si>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</si>
  <si>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</si>
  <si>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</si>
  <si>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</si>
  <si>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</si>
  <si>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</si>
  <si>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</si>
  <si>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</si>
  <si>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</si>
  <si>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</si>
  <si>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</si>
  <si>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</si>
  <si>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</si>
  <si>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</si>
  <si>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</si>
  <si>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</si>
  <si>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</si>
  <si>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</si>
  <si>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</si>
  <si>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</si>
  <si>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</si>
  <si>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</si>
  <si>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</si>
  <si>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</si>
  <si>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</si>
  <si>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</si>
  <si>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</si>
  <si>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</si>
  <si>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</si>
  <si>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</si>
  <si>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</si>
  <si>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</si>
  <si>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</si>
  <si>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</si>
  <si>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</si>
  <si>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</si>
  <si>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</si>
  <si>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</si>
  <si>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</si>
  <si>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</si>
  <si>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</si>
  <si>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</si>
  <si>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</si>
  <si>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</si>
  <si>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</si>
  <si>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</si>
  <si>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</si>
  <si>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</si>
  <si>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</si>
  <si>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</si>
  <si>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</si>
  <si>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</si>
  <si>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</si>
  <si>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</si>
  <si>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</si>
  <si>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</si>
  <si>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</si>
  <si>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</si>
  <si>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</si>
  <si>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</si>
  <si>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</si>
  <si>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</si>
  <si>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</si>
  <si>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</si>
  <si>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</si>
  <si>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</si>
  <si>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</si>
  <si>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</si>
  <si>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</si>
  <si>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</si>
  <si>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</si>
  <si>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</si>
  <si>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</si>
  <si>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</si>
  <si>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</si>
  <si>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</si>
  <si>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</si>
  <si>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</si>
  <si>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</si>
  <si>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</si>
  <si>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</si>
  <si>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</si>
  <si>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</si>
  <si>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</si>
  <si>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</si>
  <si>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</si>
  <si>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</si>
  <si>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</si>
  <si>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</si>
  <si>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</si>
  <si>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</si>
  <si>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</si>
  <si>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</si>
  <si>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</si>
  <si>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</si>
  <si>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</si>
  <si>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</si>
  <si>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</si>
  <si>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</si>
  <si>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</si>
  <si>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</si>
  <si>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</si>
  <si>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</si>
  <si>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</si>
  <si>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</si>
  <si>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</si>
  <si>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</si>
  <si>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</si>
  <si>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</si>
  <si>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</si>
  <si>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</si>
  <si>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</si>
  <si>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</si>
  <si>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</si>
  <si>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</si>
  <si>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</si>
  <si>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</si>
  <si>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</si>
  <si>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</si>
  <si>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</si>
  <si>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</si>
  <si>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</si>
  <si>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</si>
  <si>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</si>
  <si>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</si>
  <si>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</si>
  <si>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</si>
  <si>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</si>
  <si>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</si>
  <si>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</si>
  <si>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</si>
  <si>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</si>
  <si>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</si>
  <si>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</si>
  <si>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</si>
  <si>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</si>
  <si>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</si>
  <si>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</si>
  <si>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</si>
  <si>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</si>
  <si>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</si>
  <si>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</si>
  <si>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</si>
  <si>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</si>
  <si>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</si>
  <si>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</si>
  <si>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</si>
  <si>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</si>
  <si>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</si>
  <si>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</si>
  <si>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</si>
  <si>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</si>
  <si>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</si>
  <si>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</si>
  <si>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</si>
  <si>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</si>
  <si>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</si>
  <si>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</si>
  <si>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</si>
  <si>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</si>
  <si>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</si>
  <si>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5.61</t>
  </si>
  <si>
    <t>▲ 7.07</t>
  </si>
  <si>
    <t>▲ 13.03</t>
  </si>
  <si>
    <t>▲ 7.17</t>
  </si>
  <si>
    <t>一般会計</t>
  </si>
  <si>
    <t>介護保険事業特別会計</t>
  </si>
  <si>
    <t>村立診療所特別会計</t>
  </si>
  <si>
    <t>国民健康保険事業特別会計</t>
  </si>
  <si>
    <t>公共下水道事業特別会計</t>
  </si>
  <si>
    <t>占冠村歯科診療所事業特別会計</t>
  </si>
  <si>
    <t>簡易水道事業特別会計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</si>
  <si>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</si>
  <si>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</si>
  <si>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</si>
  <si>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</si>
  <si>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</si>
  <si>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</si>
  <si>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</si>
  <si>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</si>
  <si>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</si>
  <si>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</si>
  <si>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t>
    <phoneticPr fontId="2"/>
  </si>
  <si>
    <t>－</t>
    <phoneticPr fontId="5"/>
  </si>
  <si>
    <t>富良野広域連合</t>
    <rPh sb="0" eb="3">
      <t>フラノ</t>
    </rPh>
    <rPh sb="3" eb="5">
      <t>コウイキ</t>
    </rPh>
    <rPh sb="5" eb="7">
      <t>レンゴウ</t>
    </rPh>
    <phoneticPr fontId="2"/>
  </si>
  <si>
    <t>－</t>
    <phoneticPr fontId="2"/>
  </si>
  <si>
    <t>上川教育研修センター</t>
    <rPh sb="0" eb="2">
      <t>カミカワ</t>
    </rPh>
    <rPh sb="2" eb="4">
      <t>キョウイク</t>
    </rPh>
    <rPh sb="4" eb="6">
      <t>ケンシュウ</t>
    </rPh>
    <phoneticPr fontId="2"/>
  </si>
  <si>
    <t>占冠村福祉基金</t>
    <rPh sb="0" eb="3">
      <t>シムカップムラ</t>
    </rPh>
    <rPh sb="3" eb="7">
      <t>フクシキキン</t>
    </rPh>
    <phoneticPr fontId="2"/>
  </si>
  <si>
    <t>占冠村公共施設等維持管理基金</t>
    <phoneticPr fontId="5"/>
  </si>
  <si>
    <t>林業振興基金</t>
    <phoneticPr fontId="5"/>
  </si>
  <si>
    <t>農業振興基金</t>
    <phoneticPr fontId="5"/>
  </si>
  <si>
    <t>村営住宅基金</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</si>
  <si>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</si>
  <si>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</si>
  <si>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有形固定資産の形成に係る将来世代の負担の比重は、有形固定資産における将来の償還が必要な地方債による形成割合を算出することで把握することができます。
現世代と将来世代の比率は、純資産比率から71.9％に推移しています。
社会資本等形成の将来負担比率は42.4％であり、昨年よ低くなっています。したがって、占冠村では有形固定資産の取得に関して将来世代への先送りの割合が若干高くなっている傾向にあり、今後も、老朽化解消のため、施設の更新を行っていくこととになり、財源として地方債を活用することから、将来負担比率についても上昇することが見込まれ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</si>
  <si>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</si>
  <si>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</si>
  <si>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</si>
  <si>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</si>
  <si>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</si>
  <si>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</si>
  <si>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令和３年度単年度の指数では、令和２年度単年度の指数より2.3ポイント減少しました。将来負担比率は昨年対比で9.6％減少しており、今後も歳入の見込みと元利償還金の推計からも同水準の傾向を見込んでいる。しかし、今後は施設の老朽化に伴う更新対応のための地方債発行などが見込まれる状況もあることから、引き続き地方債発行額と元利償還額のバランスを注視し、ストックとフローの両面から将来負担を捉えた財政運営に努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</si>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</sst>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6AD7-4E04-8960-2E19D2368F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424310</c:v>
                </c:pt>
                <c:pt idx="1">
                  <c:v>259343</c:v>
                </c:pt>
                <c:pt idx="2">
                  <c:v>475359</c:v>
                </c:pt>
                <c:pt idx="3">
                  <c:v>275252</c:v>
                </c:pt>
                <c:pt idx="4">
                  <c:v>555364</c:v>
                </c:pt>
              </c:numCache>
            </c:numRef>
          </c:val>
          <c:smooth val="0"/>
          <c:extLst>
            <c:ext xmlns:c16="http://schemas.microsoft.com/office/drawing/2014/chart" uri="{C3380CC4-5D6E-409C-BE32-E72D297353CC}">
              <c16:uniqueId val="{00000001-6AD7-4E04-8960-2E19D2368F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2.5099999999999998</c:v>
                </c:pt>
                <c:pt idx="1">
                  <c:v>3.4</c:v>
                </c:pt>
                <c:pt idx="2">
                  <c:v>3.43</c:v>
                </c:pt>
                <c:pt idx="3">
                  <c:v>3.11</c:v>
                </c:pt>
                <c:pt idx="4">
                  <c:v>3.33</c:v>
                </c:pt>
              </c:numCache>
            </c:numRef>
          </c:val>
          <c:extLst>
            <c:ext xmlns:c16="http://schemas.microsoft.com/office/drawing/2014/chart" uri="{C3380CC4-5D6E-409C-BE32-E72D297353CC}">
              <c16:uniqueId val="{00000000-3970-4833-9B6F-612216DED0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47.02</c:v>
                </c:pt>
                <c:pt idx="1">
                  <c:v>39.65</c:v>
                </c:pt>
                <c:pt idx="2">
                  <c:v>25.59</c:v>
                </c:pt>
                <c:pt idx="3">
                  <c:v>17.899999999999999</c:v>
                </c:pt>
                <c:pt idx="4">
                  <c:v>17.13</c:v>
                </c:pt>
              </c:numCache>
            </c:numRef>
          </c:val>
          <c:extLst>
            <c:ext xmlns:c16="http://schemas.microsoft.com/office/drawing/2014/chart" uri="{C3380CC4-5D6E-409C-BE32-E72D297353CC}">
              <c16:uniqueId val="{00000001-3970-4833-9B6F-612216DED0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-5.61</c:v>
                </c:pt>
                <c:pt idx="1">
                  <c:v>-7.07</c:v>
                </c:pt>
                <c:pt idx="2">
                  <c:v>-13.03</c:v>
                </c:pt>
                <c:pt idx="3">
                  <c:v>-7.17</c:v>
                </c:pt>
                <c:pt idx="4">
                  <c:v>1.1200000000000001</c:v>
                </c:pt>
              </c:numCache>
            </c:numRef>
          </c:val>
          <c:smooth val="0"/>
          <c:extLst>
            <c:ext xmlns:c16="http://schemas.microsoft.com/office/drawing/2014/chart" uri="{C3380CC4-5D6E-409C-BE32-E72D297353CC}">
              <c16:uniqueId val="{00000002-3970-4833-9B6F-612216DED0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27A-46A4-9608-42E6BA47AE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7A-46A4-9608-42E6BA47AED8}"/>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2-C27A-46A4-9608-42E6BA47AED8}"/>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0.15</c:v>
                </c:pt>
                <c:pt idx="2">
                  <c:v>#N/A</c:v>
                </c:pt>
                <c:pt idx="3">
                  <c:v>0.2</c:v>
                </c:pt>
                <c:pt idx="4">
                  <c:v>#N/A</c:v>
                </c:pt>
                <c:pt idx="5">
                  <c:v>0.12</c:v>
                </c:pt>
                <c:pt idx="6">
                  <c:v>#N/A</c:v>
                </c:pt>
                <c:pt idx="7">
                  <c:v>0.06</c:v>
                </c:pt>
                <c:pt idx="8">
                  <c:v>#N/A</c:v>
                </c:pt>
                <c:pt idx="9">
                  <c:v>0.05</c:v>
                </c:pt>
              </c:numCache>
            </c:numRef>
          </c:val>
          <c:extLst>
            <c:ext xmlns:c16="http://schemas.microsoft.com/office/drawing/2014/chart" uri="{C3380CC4-5D6E-409C-BE32-E72D297353CC}">
              <c16:uniqueId val="{00000003-C27A-46A4-9608-42E6BA47AED8}"/>
            </c:ext>
          </c:extLst>
        </c:ser>
        <c:ser>
          <c:idx val="4"/>
          <c:order val="4"/>
          <c:tx>
            <c:strRef>
              <c:f>データシート!$A$31</c:f>
              <c:strCache>
                <c:ptCount val="1"/>
                <c:pt idx="0">
                  <c:v>占冠村歯科診療所事業特別会計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0.02</c:v>
                </c:pt>
                <c:pt idx="4">
                  <c:v>#N/A</c:v>
                </c:pt>
                <c:pt idx="5">
                  <c:v>0.08</c:v>
                </c:pt>
                <c:pt idx="6">
                  <c:v>#N/A</c:v>
                </c:pt>
                <c:pt idx="7">
                  <c:v>0.03</c:v>
                </c:pt>
                <c:pt idx="8">
                  <c:v>#N/A</c:v>
                </c:pt>
                <c:pt idx="9">
                  <c:v>0.06</c:v>
                </c:pt>
              </c:numCache>
            </c:numRef>
          </c:val>
          <c:extLst>
            <c:ext xmlns:c16="http://schemas.microsoft.com/office/drawing/2014/chart" uri="{C3380CC4-5D6E-409C-BE32-E72D297353CC}">
              <c16:uniqueId val="{00000004-C27A-46A4-9608-42E6BA47AED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0.15</c:v>
                </c:pt>
                <c:pt idx="2">
                  <c:v>#N/A</c:v>
                </c:pt>
                <c:pt idx="3">
                  <c:v>0.16</c:v>
                </c:pt>
                <c:pt idx="4">
                  <c:v>#N/A</c:v>
                </c:pt>
                <c:pt idx="5">
                  <c:v>0.06</c:v>
                </c:pt>
                <c:pt idx="6">
                  <c:v>#N/A</c:v>
                </c:pt>
                <c:pt idx="7">
                  <c:v>0.14000000000000001</c:v>
                </c:pt>
                <c:pt idx="8">
                  <c:v>#N/A</c:v>
                </c:pt>
                <c:pt idx="9">
                  <c:v>0.13</c:v>
                </c:pt>
              </c:numCache>
            </c:numRef>
          </c:val>
          <c:extLst>
            <c:ext xmlns:c16="http://schemas.microsoft.com/office/drawing/2014/chart" uri="{C3380CC4-5D6E-409C-BE32-E72D297353CC}">
              <c16:uniqueId val="{00000005-C27A-46A4-9608-42E6BA47AED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0.19</c:v>
                </c:pt>
                <c:pt idx="2">
                  <c:v>#N/A</c:v>
                </c:pt>
                <c:pt idx="3">
                  <c:v>0.11</c:v>
                </c:pt>
                <c:pt idx="4">
                  <c:v>#N/A</c:v>
                </c:pt>
                <c:pt idx="5">
                  <c:v>0.27</c:v>
                </c:pt>
                <c:pt idx="6">
                  <c:v>#N/A</c:v>
                </c:pt>
                <c:pt idx="7">
                  <c:v>0.18</c:v>
                </c:pt>
                <c:pt idx="8">
                  <c:v>#N/A</c:v>
                </c:pt>
                <c:pt idx="9">
                  <c:v>0.15</c:v>
                </c:pt>
              </c:numCache>
            </c:numRef>
          </c:val>
          <c:extLst>
            <c:ext xmlns:c16="http://schemas.microsoft.com/office/drawing/2014/chart" uri="{C3380CC4-5D6E-409C-BE32-E72D297353CC}">
              <c16:uniqueId val="{00000006-C27A-46A4-9608-42E6BA47AED8}"/>
            </c:ext>
          </c:extLst>
        </c:ser>
        <c:ser>
          <c:idx val="7"/>
          <c:order val="7"/>
          <c:tx>
            <c:strRef>
              <c:f>データシート!$A$34</c:f>
              <c:strCache>
                <c:ptCount val="1"/>
                <c:pt idx="0">
                  <c:v>村立診療所特別会計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0.15</c:v>
                </c:pt>
                <c:pt idx="2">
                  <c:v>#N/A</c:v>
                </c:pt>
                <c:pt idx="3">
                  <c:v>0.19</c:v>
                </c:pt>
                <c:pt idx="4">
                  <c:v>#N/A</c:v>
                </c:pt>
                <c:pt idx="5">
                  <c:v>0.18</c:v>
                </c:pt>
                <c:pt idx="6">
                  <c:v>#N/A</c:v>
                </c:pt>
                <c:pt idx="7">
                  <c:v>0.24</c:v>
                </c:pt>
                <c:pt idx="8">
                  <c:v>#N/A</c:v>
                </c:pt>
                <c:pt idx="9">
                  <c:v>0.21</c:v>
                </c:pt>
              </c:numCache>
            </c:numRef>
          </c:val>
          <c:extLst>
            <c:ext xmlns:c16="http://schemas.microsoft.com/office/drawing/2014/chart" uri="{C3380CC4-5D6E-409C-BE32-E72D297353CC}">
              <c16:uniqueId val="{00000007-C27A-46A4-9608-42E6BA47AED8}"/>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0.39</c:v>
                </c:pt>
                <c:pt idx="2">
                  <c:v>#N/A</c:v>
                </c:pt>
                <c:pt idx="3">
                  <c:v>0.46</c:v>
                </c:pt>
                <c:pt idx="4">
                  <c:v>#N/A</c:v>
                </c:pt>
                <c:pt idx="5">
                  <c:v>0.33</c:v>
                </c:pt>
                <c:pt idx="6">
                  <c:v>#N/A</c:v>
                </c:pt>
                <c:pt idx="7">
                  <c:v>0.3</c:v>
                </c:pt>
                <c:pt idx="8">
                  <c:v>#N/A</c:v>
                </c:pt>
                <c:pt idx="9">
                  <c:v>0.4</c:v>
                </c:pt>
              </c:numCache>
            </c:numRef>
          </c:val>
          <c:extLst>
            <c:ext xmlns:c16="http://schemas.microsoft.com/office/drawing/2014/chart" uri="{C3380CC4-5D6E-409C-BE32-E72D297353CC}">
              <c16:uniqueId val="{00000008-C27A-46A4-9608-42E6BA47AE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2.2999999999999998</c:v>
                </c:pt>
                <c:pt idx="2">
                  <c:v>#N/A</c:v>
                </c:pt>
                <c:pt idx="3">
                  <c:v>3.17</c:v>
                </c:pt>
                <c:pt idx="4">
                  <c:v>#N/A</c:v>
                </c:pt>
                <c:pt idx="5">
                  <c:v>3.15</c:v>
                </c:pt>
                <c:pt idx="6">
                  <c:v>#N/A</c:v>
                </c:pt>
                <c:pt idx="7">
                  <c:v>2.83</c:v>
                </c:pt>
                <c:pt idx="8">
                  <c:v>#N/A</c:v>
                </c:pt>
                <c:pt idx="9">
                  <c:v>3.05</c:v>
                </c:pt>
              </c:numCache>
            </c:numRef>
          </c:val>
          <c:extLst>
            <c:ext xmlns:c16="http://schemas.microsoft.com/office/drawing/2014/chart" uri="{C3380CC4-5D6E-409C-BE32-E72D297353CC}">
              <c16:uniqueId val="{00000009-C27A-46A4-9608-42E6BA47AE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264</c:v>
                </c:pt>
                <c:pt idx="5">
                  <c:v>275</c:v>
                </c:pt>
                <c:pt idx="8">
                  <c:v>284</c:v>
                </c:pt>
                <c:pt idx="11">
                  <c:v>293</c:v>
                </c:pt>
                <c:pt idx="14">
                  <c:v>290</c:v>
                </c:pt>
              </c:numCache>
            </c:numRef>
          </c:val>
          <c:extLst>
            <c:ext xmlns:c16="http://schemas.microsoft.com/office/drawing/2014/chart" uri="{C3380CC4-5D6E-409C-BE32-E72D297353CC}">
              <c16:uniqueId val="{00000000-6791-432E-A70D-DFEF9F59FA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791-432E-A70D-DFEF9F59FA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791-432E-A70D-DFEF9F59FA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c:v>
                </c:pt>
                <c:pt idx="3">
                  <c:v>18</c:v>
                </c:pt>
                <c:pt idx="6">
                  <c:v>19</c:v>
                </c:pt>
                <c:pt idx="9">
                  <c:v>16</c:v>
                </c:pt>
                <c:pt idx="12">
                  <c:v>15</c:v>
                </c:pt>
              </c:numCache>
            </c:numRef>
          </c:val>
          <c:extLst>
            <c:ext xmlns:c16="http://schemas.microsoft.com/office/drawing/2014/chart" uri="{C3380CC4-5D6E-409C-BE32-E72D297353CC}">
              <c16:uniqueId val="{00000003-6791-432E-A70D-DFEF9F59FA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57</c:v>
                </c:pt>
                <c:pt idx="3">
                  <c:v>56</c:v>
                </c:pt>
                <c:pt idx="6">
                  <c:v>57</c:v>
                </c:pt>
                <c:pt idx="9">
                  <c:v>57</c:v>
                </c:pt>
                <c:pt idx="12">
                  <c:v>59</c:v>
                </c:pt>
              </c:numCache>
            </c:numRef>
          </c:val>
          <c:extLst>
            <c:ext xmlns:c16="http://schemas.microsoft.com/office/drawing/2014/chart" uri="{C3380CC4-5D6E-409C-BE32-E72D297353CC}">
              <c16:uniqueId val="{00000004-6791-432E-A70D-DFEF9F59FA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91-432E-A70D-DFEF9F59FA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791-432E-A70D-DFEF9F59FA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288</c:v>
                </c:pt>
                <c:pt idx="3">
                  <c:v>313</c:v>
                </c:pt>
                <c:pt idx="6">
                  <c:v>326</c:v>
                </c:pt>
                <c:pt idx="9">
                  <c:v>338</c:v>
                </c:pt>
                <c:pt idx="12">
                  <c:v>310</c:v>
                </c:pt>
              </c:numCache>
            </c:numRef>
          </c:val>
          <c:extLst>
            <c:ext xmlns:c16="http://schemas.microsoft.com/office/drawing/2014/chart" uri="{C3380CC4-5D6E-409C-BE32-E72D297353CC}">
              <c16:uniqueId val="{00000007-6791-432E-A70D-DFEF9F59FA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104</c:v>
                </c:pt>
                <c:pt idx="2">
                  <c:v>#N/A</c:v>
                </c:pt>
                <c:pt idx="3">
                  <c:v>#N/A</c:v>
                </c:pt>
                <c:pt idx="4">
                  <c:v>112</c:v>
                </c:pt>
                <c:pt idx="5">
                  <c:v>#N/A</c:v>
                </c:pt>
                <c:pt idx="6">
                  <c:v>#N/A</c:v>
                </c:pt>
                <c:pt idx="7">
                  <c:v>118</c:v>
                </c:pt>
                <c:pt idx="8">
                  <c:v>#N/A</c:v>
                </c:pt>
                <c:pt idx="9">
                  <c:v>#N/A</c:v>
                </c:pt>
                <c:pt idx="10">
                  <c:v>118</c:v>
                </c:pt>
                <c:pt idx="11">
                  <c:v>#N/A</c:v>
                </c:pt>
                <c:pt idx="12">
                  <c:v>#N/A</c:v>
                </c:pt>
                <c:pt idx="13">
                  <c:v>94</c:v>
                </c:pt>
                <c:pt idx="14">
                  <c:v>#N/A</c:v>
                </c:pt>
              </c:numCache>
            </c:numRef>
          </c:val>
          <c:smooth val="0"/>
          <c:extLst>
            <c:ext xmlns:c16="http://schemas.microsoft.com/office/drawing/2014/chart" uri="{C3380CC4-5D6E-409C-BE32-E72D297353CC}">
              <c16:uniqueId val="{00000008-6791-432E-A70D-DFEF9F59FA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2581</c:v>
                </c:pt>
                <c:pt idx="5">
                  <c:v>2438</c:v>
                </c:pt>
                <c:pt idx="8">
                  <c:v>2536</c:v>
                </c:pt>
                <c:pt idx="11">
                  <c:v>2399</c:v>
                </c:pt>
                <c:pt idx="14">
                  <c:v>2490</c:v>
                </c:pt>
              </c:numCache>
            </c:numRef>
          </c:val>
          <c:extLst>
            <c:ext xmlns:c16="http://schemas.microsoft.com/office/drawing/2014/chart" uri="{C3380CC4-5D6E-409C-BE32-E72D297353CC}">
              <c16:uniqueId val="{00000000-9FD4-488E-A726-CA40CC21A3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c:v>
                </c:pt>
                <c:pt idx="5">
                  <c:v>0</c:v>
                </c:pt>
                <c:pt idx="8">
                  <c:v>0</c:v>
                </c:pt>
                <c:pt idx="11">
                  <c:v>133</c:v>
                </c:pt>
                <c:pt idx="14">
                  <c:v>0</c:v>
                </c:pt>
              </c:numCache>
            </c:numRef>
          </c:val>
          <c:extLst>
            <c:ext xmlns:c16="http://schemas.microsoft.com/office/drawing/2014/chart" uri="{C3380CC4-5D6E-409C-BE32-E72D297353CC}">
              <c16:uniqueId val="{00000001-9FD4-488E-A726-CA40CC21A3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1450</c:v>
                </c:pt>
                <c:pt idx="5">
                  <c:v>1244</c:v>
                </c:pt>
                <c:pt idx="8">
                  <c:v>955</c:v>
                </c:pt>
                <c:pt idx="11">
                  <c:v>798</c:v>
                </c:pt>
                <c:pt idx="14">
                  <c:v>883</c:v>
                </c:pt>
              </c:numCache>
            </c:numRef>
          </c:val>
          <c:extLst>
            <c:ext xmlns:c16="http://schemas.microsoft.com/office/drawing/2014/chart" uri="{C3380CC4-5D6E-409C-BE32-E72D297353CC}">
              <c16:uniqueId val="{00000002-9FD4-488E-A726-CA40CC21A3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D4-488E-A726-CA40CC21A3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D4-488E-A726-CA40CC21A3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D4-488E-A726-CA40CC21A3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496</c:v>
                </c:pt>
                <c:pt idx="3">
                  <c:v>473</c:v>
                </c:pt>
                <c:pt idx="6">
                  <c:v>438</c:v>
                </c:pt>
                <c:pt idx="9">
                  <c:v>470</c:v>
                </c:pt>
                <c:pt idx="12">
                  <c:v>454</c:v>
                </c:pt>
              </c:numCache>
            </c:numRef>
          </c:val>
          <c:extLst>
            <c:ext xmlns:c16="http://schemas.microsoft.com/office/drawing/2014/chart" uri="{C3380CC4-5D6E-409C-BE32-E72D297353CC}">
              <c16:uniqueId val="{00000006-9FD4-488E-A726-CA40CC21A3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127</c:v>
                </c:pt>
                <c:pt idx="3">
                  <c:v>108</c:v>
                </c:pt>
                <c:pt idx="6">
                  <c:v>90</c:v>
                </c:pt>
                <c:pt idx="9">
                  <c:v>72</c:v>
                </c:pt>
                <c:pt idx="12">
                  <c:v>55</c:v>
                </c:pt>
              </c:numCache>
            </c:numRef>
          </c:val>
          <c:extLst>
            <c:ext xmlns:c16="http://schemas.microsoft.com/office/drawing/2014/chart" uri="{C3380CC4-5D6E-409C-BE32-E72D297353CC}">
              <c16:uniqueId val="{00000007-9FD4-488E-A726-CA40CC21A3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549</c:v>
                </c:pt>
                <c:pt idx="3">
                  <c:v>527</c:v>
                </c:pt>
                <c:pt idx="6">
                  <c:v>520</c:v>
                </c:pt>
                <c:pt idx="9">
                  <c:v>534</c:v>
                </c:pt>
                <c:pt idx="12">
                  <c:v>513</c:v>
                </c:pt>
              </c:numCache>
            </c:numRef>
          </c:val>
          <c:extLst>
            <c:ext xmlns:c16="http://schemas.microsoft.com/office/drawing/2014/chart" uri="{C3380CC4-5D6E-409C-BE32-E72D297353CC}">
              <c16:uniqueId val="{00000008-9FD4-488E-A726-CA40CC21A3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FD4-488E-A726-CA40CC21A3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2988</c:v>
                </c:pt>
                <c:pt idx="3">
                  <c:v>2817</c:v>
                </c:pt>
                <c:pt idx="6">
                  <c:v>2997</c:v>
                </c:pt>
                <c:pt idx="9">
                  <c:v>2973</c:v>
                </c:pt>
                <c:pt idx="12">
                  <c:v>3000</c:v>
                </c:pt>
              </c:numCache>
            </c:numRef>
          </c:val>
          <c:extLst>
            <c:ext xmlns:c16="http://schemas.microsoft.com/office/drawing/2014/chart" uri="{C3380CC4-5D6E-409C-BE32-E72D297353CC}">
              <c16:uniqueId val="{0000000A-9FD4-488E-A726-CA40CC21A3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128</c:v>
                </c:pt>
                <c:pt idx="2">
                  <c:v>#N/A</c:v>
                </c:pt>
                <c:pt idx="3">
                  <c:v>#N/A</c:v>
                </c:pt>
                <c:pt idx="4">
                  <c:v>244</c:v>
                </c:pt>
                <c:pt idx="5">
                  <c:v>#N/A</c:v>
                </c:pt>
                <c:pt idx="6">
                  <c:v>#N/A</c:v>
                </c:pt>
                <c:pt idx="7">
                  <c:v>553</c:v>
                </c:pt>
                <c:pt idx="8">
                  <c:v>#N/A</c:v>
                </c:pt>
                <c:pt idx="9">
                  <c:v>#N/A</c:v>
                </c:pt>
                <c:pt idx="10">
                  <c:v>719</c:v>
                </c:pt>
                <c:pt idx="11">
                  <c:v>#N/A</c:v>
                </c:pt>
                <c:pt idx="12">
                  <c:v>#N/A</c:v>
                </c:pt>
                <c:pt idx="13">
                  <c:v>649</c:v>
                </c:pt>
                <c:pt idx="14">
                  <c:v>#N/A</c:v>
                </c:pt>
              </c:numCache>
            </c:numRef>
          </c:val>
          <c:smooth val="0"/>
          <c:extLst>
            <c:ext xmlns:c16="http://schemas.microsoft.com/office/drawing/2014/chart" uri="{C3380CC4-5D6E-409C-BE32-E72D297353CC}">
              <c16:uniqueId val="{0000000B-9FD4-488E-A726-CA40CC21A3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416</c:v>
                </c:pt>
                <c:pt idx="1">
                  <c:v>300</c:v>
                </c:pt>
                <c:pt idx="2">
                  <c:v>312</c:v>
                </c:pt>
              </c:numCache>
            </c:numRef>
          </c:val>
          <c:extLst>
            <c:ext xmlns:c16="http://schemas.microsoft.com/office/drawing/2014/chart" uri="{C3380CC4-5D6E-409C-BE32-E72D297353CC}">
              <c16:uniqueId val="{00000000-0E49-404C-944D-CF0B236859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190</c:v>
                </c:pt>
                <c:pt idx="1">
                  <c:v>190</c:v>
                </c:pt>
                <c:pt idx="2">
                  <c:v>208</c:v>
                </c:pt>
              </c:numCache>
            </c:numRef>
          </c:val>
          <c:extLst>
            <c:ext xmlns:c16="http://schemas.microsoft.com/office/drawing/2014/chart" uri="{C3380CC4-5D6E-409C-BE32-E72D297353CC}">
              <c16:uniqueId val="{00000001-0E49-404C-944D-CF0B236859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338</c:v>
                </c:pt>
                <c:pt idx="1">
                  <c:v>309</c:v>
                </c:pt>
                <c:pt idx="2">
                  <c:v>363</c:v>
                </c:pt>
              </c:numCache>
            </c:numRef>
          </c:val>
          <c:extLst>
            <c:ext xmlns:c16="http://schemas.microsoft.com/office/drawing/2014/chart" uri="{C3380CC4-5D6E-409C-BE32-E72D297353CC}">
              <c16:uniqueId val="{00000002-0E49-404C-944D-CF0B236859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{E9F5069A-CAB3-4398-8E6E-292E0E03E7E3}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083-443C-A9FB-9E0F6EB972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{97CC09BF-BC88-4050-9C08-DE198AC4C7CC}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83-443C-A9FB-9E0F6EB972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{B02AD0E4-2BF3-4B06-A0E2-C6975F324419}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83-443C-A9FB-9E0F6EB972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{0168258C-6B7B-43E3-8929-6002124270F4}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83-443C-A9FB-9E0F6EB972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{961250AD-FB63-454D-AB79-9EEEB11BF7DF}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83-443C-A9FB-9E0F6EB9727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{980D6FF9-69E7-4E9C-AAAD-C5EF53BC0E67}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083-443C-A9FB-9E0F6EB97278}"/>
                </c:ext>
              </c:extLst>
            </c:dLbl>
            <c:dLbl>
              <c:idx val="16"/>
              <c:layout>
                <c:manualLayout>
                  <c:x val="-2.8500074116938182E-2"/>
                  <c:y val="-7.802964827530105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{10B61157-B5E9-42DF-8D4F-15D1492B6B29}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083-443C-A9FB-9E0F6EB9727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{DEA65DF0-A779-43ED-A2BE-F6FF26ED8136}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083-443C-A9FB-9E0F6EB97278}"/>
                </c:ext>
              </c:extLst>
            </c:dLbl>
            <c:dLbl>
              <c:idx val="32"/>
              <c:layout>
                <c:manualLayout>
                  <c:x val="-3.553142718353014E-2"/>
                  <c:y val="-5.144843593642931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{E7D10869-90B3-4043-9D5E-113E089DD857}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083-443C-A9FB-9E0F6EB972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71.2</c:v>
                </c:pt>
                <c:pt idx="24">
                  <c:v>69.3</c:v>
                </c:pt>
                <c:pt idx="32">
                  <c:v>71.900000000000006</c:v>
                </c:pt>
              </c:numCache>
            </c:numRef>
          </c:xVal>
          <c:yVal>
            <c:numRef>
              <c:f>公会計指標分析・財政指標組合せ分析表!$BP$51:$DC$51</c:f>
              <c:numCache>
                <c:formatCode>#,##0.0;"▲ "#,##0.0</c:formatCode>
                <c:ptCount val="40"/>
                <c:pt idx="16">
                  <c:v>41.1</c:v>
                </c:pt>
                <c:pt idx="24">
                  <c:v>52</c:v>
                </c:pt>
                <c:pt idx="32">
                  <c:v>42.4</c:v>
                </c:pt>
              </c:numCache>
            </c:numRef>
          </c:yVal>
          <c:smooth val="0"/>
          <c:extLst>
            <c:ext xmlns:c16="http://schemas.microsoft.com/office/drawing/2014/chart" uri="{C3380CC4-5D6E-409C-BE32-E72D297353CC}">
              <c16:uniqueId val="{00000009-0083-443C-A9FB-9E0F6EB9727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{CCA47EA1-9051-4A9A-A139-86414004D0DE}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083-443C-A9FB-9E0F6EB9727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{139673CE-0D1E-4B8E-85FF-96F7FEC2AADC}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83-443C-A9FB-9E0F6EB972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{744D765E-2DB3-4BBB-9F91-B1EB83E4396A}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83-443C-A9FB-9E0F6EB972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{5CE9C289-3435-42AF-9A6C-56AD36765B0A}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83-443C-A9FB-9E0F6EB972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{FD43B8E2-EB66-4B55-AA6F-472D684D70A8}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83-443C-A9FB-9E0F6EB9727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{0637771A-8F50-4E73-B5C1-427C0330DD89}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083-443C-A9FB-9E0F6EB97278}"/>
                </c:ext>
              </c:extLst>
            </c:dLbl>
            <c:dLbl>
              <c:idx val="16"/>
              <c:layout>
                <c:manualLayout>
                  <c:x val="-2.7070447203257901E-2"/>
                  <c:y val="-4.511431505635206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{FB142FCE-190E-4731-B45F-822AA255A2DC}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083-443C-A9FB-9E0F6EB97278}"/>
                </c:ext>
              </c:extLst>
            </c:dLbl>
            <c:dLbl>
              <c:idx val="24"/>
              <c:layout>
                <c:manualLayout>
                  <c:x val="-4.0863259927956586E-2"/>
                  <c:y val="-5.492667858110863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{E68EB2E1-9172-4F64-A6B1-0D8A6D48FDA6}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083-443C-A9FB-9E0F6EB97278}"/>
                </c:ext>
              </c:extLst>
            </c:dLbl>
            <c:dLbl>
              <c:idx val="32"/>
              <c:layout>
                <c:manualLayout>
                  <c:x val="-2.8113544819488259E-2"/>
                  <c:y val="-9.4176132680134889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{5AE86E5D-7307-455E-AC19-A559165B8FB9}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083-443C-A9FB-9E0F6EB972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61.5</c:v>
                </c:pt>
                <c:pt idx="32">
                  <c:v>61</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0083-443C-A9FB-9E0F6EB97278}"/>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{0C60AE23-BFC9-48D6-91E9-D8985CB775AD}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BC2-4C6A-BD12-7876938913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{9AB8CB32-15BA-4F10-84BF-BF53D2E897BE}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C2-4C6A-BD12-7876938913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{B3AF6F40-6190-49A1-9F3B-7E2E89F7F497}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C2-4C6A-BD12-7876938913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{BE1FC98D-CAA4-48B6-8712-7F7ACAF083FB}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C2-4C6A-BD12-7876938913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{07DC7E2E-3A28-4AEE-B430-962ED9015502}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C2-4C6A-BD12-78769389136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{A2C8C3A6-B31E-48F5-8856-F996D55C1040}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BC2-4C6A-BD12-78769389136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{21E8A943-B86F-4597-8E11-D4A9B95E4B52}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BC2-4C6A-BD12-78769389136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{1B48B14A-FE9D-4C4F-8C4B-73B490D628B9}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BC2-4C6A-BD12-78769389136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{EDB65656-879C-4FA0-89B6-BCB88DFB113C}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BC2-4C6A-BD12-7876938913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7.8</c:v>
                </c:pt>
                <c:pt idx="16">
                  <c:v>8.4</c:v>
                </c:pt>
                <c:pt idx="24">
                  <c:v>8.6</c:v>
                </c:pt>
                <c:pt idx="32">
                  <c:v>7.8</c:v>
                </c:pt>
              </c:numCache>
            </c:numRef>
          </c:xVal>
          <c:yVal>
            <c:numRef>
              <c:f>公会計指標分析・財政指標組合せ分析表!$BP$73:$DC$73</c:f>
              <c:numCache>
                <c:formatCode>#,##0.0;"▲ "#,##0.0</c:formatCode>
                <c:ptCount val="40"/>
                <c:pt idx="0">
                  <c:v>9.5</c:v>
                </c:pt>
                <c:pt idx="8">
                  <c:v>18.5</c:v>
                </c:pt>
                <c:pt idx="16">
                  <c:v>41.1</c:v>
                </c:pt>
                <c:pt idx="24">
                  <c:v>52</c:v>
                </c:pt>
                <c:pt idx="32">
                  <c:v>42.4</c:v>
                </c:pt>
              </c:numCache>
            </c:numRef>
          </c:yVal>
          <c:smooth val="0"/>
          <c:extLst>
            <c:ext xmlns:c16="http://schemas.microsoft.com/office/drawing/2014/chart" uri="{C3380CC4-5D6E-409C-BE32-E72D297353CC}">
              <c16:uniqueId val="{00000009-CBC2-4C6A-BD12-7876938913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{2DA72315-8BDD-4061-A05B-5981B994D0BA}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BC2-4C6A-BD12-7876938913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{899266F0-C2FB-4ED3-8A35-C42E8FC2C217}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C2-4C6A-BD12-7876938913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{17548997-4235-4DD3-B432-FFD083A4FF47}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C2-4C6A-BD12-7876938913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{4FF8606F-CA66-485E-B4E6-71F8DB0B51CD}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C2-4C6A-BD12-7876938913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{57D0641B-09F3-4707-80B6-CB650E4A743A}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C2-4C6A-BD12-78769389136D}"/>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{88A9BAB7-3629-4151-8EE6-D23282A7528C}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BC2-4C6A-BD12-78769389136D}"/>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{E0031E4D-839D-4059-ACB3-AA014A7A9A47}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BC2-4C6A-BD12-78769389136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{C1190740-97D1-4C5B-9366-45CF4DE82F1E}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BC2-4C6A-BD12-78769389136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{4FCF65A3-A91C-4595-9ECB-C437F2673134}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BC2-4C6A-BD12-7876938913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BC2-4C6A-BD12-78769389136D}"/>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小規模多機能施設、取水施設などの大型事業の起債償還が開始されたことで令和２年度には増加へ転じたが、臨時財政対策債の近年の減額により一時的に減少した。今後は、一般廃棄物最終処分場延命化事業などの大型事業の償還が始まることから、償還額の増加が見込まれる。今後においては、健全化判断比率の基準を元に、交付税措置のない起債の制限や財政状況により事業の先送りによる起債発行の抑制を検討し負担軽減に努める。</a:t>
          </a:r>
          <a:endParaRPr lang="ja-JP" altLang="ja-JP" sz="1300">
            <a:effectLst/>
            <a:latin typeface="UD デジタル 教科書体 N-B" panose="02020700000000000000" pitchFamily="17" charset="-128"/>
            <a:ea typeface="UD デジタル 教科書体 N-B" panose="02020700000000000000" pitchFamily="17"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b="0" i="0" baseline="0">
              <a:solidFill>
                <a:schemeClr val="dk1"/>
              </a:solidFill>
              <a:effectLst/>
              <a:latin typeface="UD デジタル 教科書体 N-B" panose="02020700000000000000" pitchFamily="17" charset="-128"/>
              <a:ea typeface="UD デジタル 教科書体 N-B" panose="02020700000000000000" pitchFamily="17" charset="-128"/>
              <a:cs typeface="+mn-cs"/>
            </a:rPr>
            <a:t> </a:t>
          </a:r>
          <a:r>
            <a:rPr kumimoji="1" lang="ja-JP" altLang="ja-JP" sz="1300" b="0" i="0" baseline="0">
              <a:solidFill>
                <a:schemeClr val="dk1"/>
              </a:solidFill>
              <a:effectLst/>
              <a:latin typeface="UD デジタル 教科書体 N-B" panose="02020700000000000000" pitchFamily="17" charset="-128"/>
              <a:ea typeface="UD デジタル 教科書体 N-B" panose="02020700000000000000" pitchFamily="17" charset="-128"/>
              <a:cs typeface="+mn-cs"/>
            </a:rPr>
            <a:t>該当する事例はない。</a:t>
          </a:r>
          <a:endParaRPr kumimoji="1" lang="ja-JP" altLang="en-US" sz="1300">
            <a:latin typeface="UD デジタル 教科書体 N-B" panose="02020700000000000000" pitchFamily="17" charset="-128"/>
            <a:ea typeface="UD デジタル 教科書体 N-B" panose="02020700000000000000"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UD デジタル 教科書体 N-B" panose="02020700000000000000" pitchFamily="17" charset="-128"/>
              <a:ea typeface="UD デジタル 教科書体 N-B" panose="02020700000000000000" pitchFamily="17" charset="-128"/>
              <a:cs typeface="+mn-cs"/>
            </a:rPr>
            <a:t>　令和３年度に実施した一般廃棄物処分場延命化事業などにより地方債残高は増加しているが、地方交付税再算定により増加した交付税（臨時財政対策債償還基金費）を積み立てることにより、比率は若干改善した。今後も、緊急性・住民ニーズを的確に把握した事業を選択して実施し、新規地方債の発行を抑制するなど、比率の上昇を抑えるよう努める。</a:t>
          </a:r>
          <a:endParaRPr lang="ja-JP" altLang="ja-JP" sz="1300">
            <a:effectLst/>
            <a:latin typeface="UD デジタル 教科書体 N-B" panose="02020700000000000000" pitchFamily="17" charset="-128"/>
            <a:ea typeface="UD デジタル 教科書体 N-B" panose="02020700000000000000"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北海道占冠村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財政調整基金１８百万円を含む１１７百万円を積み立て、ふるさと寄附金により積立てた特定目的基金を２６百万円取り崩したことで、全体的に８５百万円の増額となった。今後も基金繰入に頼らない財政運営に努めていく。</a:t>
          </a:r>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endParaRPr lang="ja-JP" altLang="ja-JP" sz="1300">
            <a:effectLst/>
            <a:latin typeface="UD デジタル 教科書体 N-B" panose="02020700000000000000" pitchFamily="17" charset="-128"/>
            <a:ea typeface="UD デジタル 教科書体 N-B" panose="02020700000000000000" pitchFamily="17"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一般財源の確保が厳しく、財政調整基金や特定目的金を取り崩す必要が発生することが見込まれるため、更なる歳出の削減を行い、歳入に見合った歳出となるよう努める。</a:t>
          </a:r>
          <a:endParaRPr lang="ja-JP" altLang="ja-JP" sz="1300">
            <a:effectLst/>
            <a:latin typeface="UD デジタル 教科書体 N-B" panose="02020700000000000000" pitchFamily="17" charset="-128"/>
            <a:ea typeface="UD デジタル 教科書体 N-B" panose="02020700000000000000" pitchFamily="17" charset="-128"/>
          </a:endParaRPr>
        </a:p>
        <a:p>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UD デジタル 教科書体 N-B" panose="02020700000000000000" pitchFamily="17" charset="-128"/>
              <a:ea typeface="UD デジタル 教科書体 N-B" panose="02020700000000000000" pitchFamily="17" charset="-128"/>
              <a:cs typeface="+mn-cs"/>
            </a:rPr>
            <a:t>・占冠村福祉基金：在宅福祉の普及及び向上、健康及び生きがいづくりの推進、老人福祉施設の整備、その他の福祉の推進を図るための基金</a:t>
          </a:r>
          <a:endParaRPr lang="ja-JP" altLang="ja-JP" sz="1300">
            <a:effectLst/>
            <a:latin typeface="UD デジタル 教科書体 N-B" panose="02020700000000000000" pitchFamily="17" charset="-128"/>
            <a:ea typeface="UD デジタル 教科書体 N-B" panose="02020700000000000000" pitchFamily="17" charset="-128"/>
          </a:endParaRPr>
        </a:p>
        <a:p>
          <a:pPr eaLnBrk="1" fontAlgn="auto" latinLnBrk="0" hangingPunct="1"/>
          <a:r>
            <a:rPr kumimoji="1" lang="ja-JP" altLang="ja-JP" sz="1300" b="0" i="0" baseline="0">
              <a:solidFill>
                <a:schemeClr val="dk1"/>
              </a:solidFill>
              <a:effectLst/>
              <a:latin typeface="UD デジタル 教科書体 N-B" panose="02020700000000000000" pitchFamily="17" charset="-128"/>
              <a:ea typeface="UD デジタル 教科書体 N-B" panose="02020700000000000000" pitchFamily="17" charset="-128"/>
              <a:cs typeface="+mn-cs"/>
            </a:rPr>
            <a:t>・占冠村公共施設等維持管理基金：公共施設の適切な機能の維持管理に必要な財源を確保するための基金</a:t>
          </a:r>
          <a:endParaRPr lang="ja-JP" altLang="ja-JP" sz="1300">
            <a:effectLst/>
            <a:latin typeface="UD デジタル 教科書体 N-B" panose="02020700000000000000" pitchFamily="17" charset="-128"/>
            <a:ea typeface="UD デジタル 教科書体 N-B" panose="02020700000000000000" pitchFamily="17" charset="-128"/>
          </a:endParaRPr>
        </a:p>
        <a:p>
          <a:pPr eaLnBrk="1" fontAlgn="auto" latinLnBrk="0" hangingPunct="1"/>
          <a:r>
            <a:rPr kumimoji="1" lang="ja-JP" altLang="ja-JP" sz="1300" b="0" i="0" baseline="0">
              <a:solidFill>
                <a:schemeClr val="dk1"/>
              </a:solidFill>
              <a:effectLst/>
              <a:latin typeface="UD デジタル 教科書体 N-B" panose="02020700000000000000" pitchFamily="17" charset="-128"/>
              <a:ea typeface="UD デジタル 教科書体 N-B" panose="02020700000000000000" pitchFamily="17" charset="-128"/>
              <a:cs typeface="+mn-cs"/>
            </a:rPr>
            <a:t>・農業振興基金：農産振興事業・畜産振興事業・その他村長が必要と認める農業振興事業のための基金</a:t>
          </a:r>
          <a:endParaRPr lang="ja-JP" altLang="ja-JP" sz="1300">
            <a:effectLst/>
            <a:latin typeface="UD デジタル 教科書体 N-B" panose="02020700000000000000" pitchFamily="17" charset="-128"/>
            <a:ea typeface="UD デジタル 教科書体 N-B" panose="02020700000000000000" pitchFamily="17" charset="-128"/>
          </a:endParaRPr>
        </a:p>
        <a:p>
          <a:pPr eaLnBrk="1" fontAlgn="auto" latinLnBrk="0" hangingPunct="1"/>
          <a:r>
            <a:rPr kumimoji="1" lang="ja-JP" altLang="ja-JP" sz="1300" b="0" i="0" baseline="0">
              <a:solidFill>
                <a:schemeClr val="dk1"/>
              </a:solidFill>
              <a:effectLst/>
              <a:latin typeface="UD デジタル 教科書体 N-B" panose="02020700000000000000" pitchFamily="17" charset="-128"/>
              <a:ea typeface="UD デジタル 教科書体 N-B" panose="02020700000000000000" pitchFamily="17" charset="-128"/>
              <a:cs typeface="+mn-cs"/>
            </a:rPr>
            <a:t>・林業振興基金：村有林の整備及び維持管理・林業振興及び関連産業発展のための基金</a:t>
          </a:r>
          <a:endParaRPr lang="ja-JP" altLang="ja-JP" sz="1300">
            <a:effectLst/>
            <a:latin typeface="UD デジタル 教科書体 N-B" panose="02020700000000000000" pitchFamily="17" charset="-128"/>
            <a:ea typeface="UD デジタル 教科書体 N-B" panose="02020700000000000000" pitchFamily="17" charset="-128"/>
          </a:endParaRPr>
        </a:p>
        <a:p>
          <a:pPr eaLnBrk="1" fontAlgn="auto" latinLnBrk="0" hangingPunct="1"/>
          <a:r>
            <a:rPr kumimoji="1" lang="ja-JP" altLang="ja-JP" sz="1300" b="0" i="0" baseline="0">
              <a:solidFill>
                <a:schemeClr val="dk1"/>
              </a:solidFill>
              <a:effectLst/>
              <a:latin typeface="UD デジタル 教科書体 N-B" panose="02020700000000000000" pitchFamily="17" charset="-128"/>
              <a:ea typeface="UD デジタル 教科書体 N-B" panose="02020700000000000000" pitchFamily="17" charset="-128"/>
              <a:cs typeface="+mn-cs"/>
            </a:rPr>
            <a:t>・占冠村村営住宅基金：村営住宅及び共同施設の建設、修繕又は改良などに要する資金に充てるための基金</a:t>
          </a:r>
          <a:endParaRPr kumimoji="1" lang="en-US" altLang="ja-JP" sz="1300" b="0" i="0" baseline="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pPr eaLnBrk="1" fontAlgn="auto" latinLnBrk="0" hangingPunct="1"/>
          <a:endParaRPr lang="ja-JP" altLang="ja-JP" sz="1300">
            <a:effectLst/>
            <a:latin typeface="UD デジタル 教科書体 N-B" panose="02020700000000000000" pitchFamily="17" charset="-128"/>
            <a:ea typeface="UD デジタル 教科書体 N-B" panose="02020700000000000000" pitchFamily="17"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令和４年度に予定する総合センター改修事業への対応のため、占冠村公共施設等維持管理基金へ４３百万円を積み立て、併せて、ふるさと寄附金１４百万円をそれぞれの使途へ対応する基金へ積み立てることで、５４百万円の増となった。</a:t>
          </a:r>
          <a:endParaRPr lang="ja-JP" altLang="ja-JP" sz="1300">
            <a:effectLst/>
            <a:latin typeface="UD デジタル 教科書体 N-B" panose="02020700000000000000" pitchFamily="17" charset="-128"/>
            <a:ea typeface="UD デジタル 教科書体 N-B" panose="02020700000000000000" pitchFamily="17" charset="-128"/>
          </a:endParaRPr>
        </a:p>
        <a:p>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UD デジタル 教科書体 N-B" panose="02020700000000000000" pitchFamily="17" charset="-128"/>
              <a:ea typeface="UD デジタル 教科書体 N-B" panose="02020700000000000000" pitchFamily="17" charset="-128"/>
              <a:cs typeface="+mn-cs"/>
            </a:rPr>
            <a:t>・福祉基金については、小規模多機能型居宅介護施設の運営費などの財源不足がある場合には、補うために取崩を行い、農業振興・林業振興基金については、ふるさと納税寄附金により積立を行う。</a:t>
          </a:r>
          <a:endParaRPr lang="ja-JP" altLang="ja-JP" sz="1300">
            <a:effectLst/>
            <a:latin typeface="UD デジタル 教科書体 N-B" panose="02020700000000000000" pitchFamily="17" charset="-128"/>
            <a:ea typeface="UD デジタル 教科書体 N-B" panose="02020700000000000000" pitchFamily="17" charset="-128"/>
          </a:endParaRPr>
        </a:p>
        <a:p>
          <a:pPr eaLnBrk="1" fontAlgn="auto" latinLnBrk="0" hangingPunct="1"/>
          <a:r>
            <a:rPr kumimoji="1" lang="ja-JP" altLang="ja-JP" sz="1300" b="0" i="0" baseline="0">
              <a:solidFill>
                <a:schemeClr val="dk1"/>
              </a:solidFill>
              <a:effectLst/>
              <a:latin typeface="UD デジタル 教科書体 N-B" panose="02020700000000000000" pitchFamily="17" charset="-128"/>
              <a:ea typeface="UD デジタル 教科書体 N-B" panose="02020700000000000000" pitchFamily="17" charset="-128"/>
              <a:cs typeface="+mn-cs"/>
            </a:rPr>
            <a:t>　特定目的基金については、その目的達成のため今後も取崩を行う予定ではあるが、適正な基金管理に基づいて基金残高の維持に努める。</a:t>
          </a:r>
          <a:endParaRPr lang="ja-JP" altLang="ja-JP" sz="1300">
            <a:effectLst/>
            <a:latin typeface="UD デジタル 教科書体 N-B" panose="02020700000000000000" pitchFamily="17" charset="-128"/>
            <a:ea typeface="UD デジタル 教科書体 N-B" panose="02020700000000000000"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　</a:t>
          </a:r>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村有リゾート施設の売却益を積み立てることで、１２百万円の増となった。</a:t>
          </a:r>
          <a:endParaRPr lang="ja-JP" altLang="ja-JP" sz="1300">
            <a:effectLst/>
            <a:latin typeface="UD デジタル 教科書体 N-B" panose="02020700000000000000" pitchFamily="17" charset="-128"/>
            <a:ea typeface="UD デジタル 教科書体 N-B" panose="02020700000000000000"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　</a:t>
          </a:r>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今後とも、財政調整基金の繰入をしない財政運営に努める。</a:t>
          </a:r>
          <a:endParaRPr lang="ja-JP" altLang="ja-JP" sz="1300">
            <a:effectLst/>
            <a:latin typeface="UD デジタル 教科書体 N-B" panose="02020700000000000000" pitchFamily="17" charset="-128"/>
            <a:ea typeface="UD デジタル 教科書体 N-B" panose="02020700000000000000"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地方交付税再算定により、臨時財政対策債償還基金費を積み立て１８百万円の増となった。</a:t>
          </a:r>
          <a:endParaRPr lang="ja-JP" altLang="ja-JP" sz="1300">
            <a:effectLst/>
            <a:latin typeface="UD デジタル 教科書体 N-B" panose="02020700000000000000" pitchFamily="17" charset="-128"/>
            <a:ea typeface="UD デジタル 教科書体 N-B" panose="02020700000000000000" pitchFamily="17" charset="-128"/>
          </a:endParaRPr>
        </a:p>
        <a:p>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今後も公債費の高額での推移を見込んでいるため、計画的な積立に努める。</a:t>
          </a:r>
          <a:endParaRPr lang="ja-JP" altLang="ja-JP" sz="1300">
            <a:effectLst/>
            <a:latin typeface="UD デジタル 教科書体 N-B" panose="02020700000000000000" pitchFamily="17" charset="-128"/>
            <a:ea typeface="UD デジタル 教科書体 N-B" panose="02020700000000000000" pitchFamily="17" charset="-128"/>
          </a:endParaRPr>
        </a:p>
        <a:p>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1,229
1,080
571.41
3,085,491
3,022,728
60,663
1,820,117
3,000,407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昨年から比較すると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％増加しております。また、北海道平均と比較すると</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％高くなっており、今後公共施設等総合管理計画と連動しながら計画的な更新をする必要があります。</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67" name="直線コネクタ 66"/>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68" name="有形固定資産減価償却率最小値テキスト"/>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69" name="直線コネクタ 68"/>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5" name="フローチャート: 判断 74"/>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76" name="フローチャート: 判断 75"/>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77" name="フローチャート: 判断 76"/>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108041</xdr:rowOff>
    </xdr:from>
    <xdr:to>
      <xdr:col>23</xdr:col>
      <xdr:colOff>136525</xdr:colOff>
      <xdr:row>32</xdr:row>
      <xdr:rowOff>38191</xdr:rowOff>
    </xdr:to>
    <xdr:sp macro="" textlink="">
      <xdr:nvSpPr>
        <xdr:cNvPr id="83" name="楕円 82"/>
        <xdr:cNvSpPr/>
      </xdr:nvSpPr>
      <xdr:spPr>
        <a:xfrm>
          <a:off x="47117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86468</xdr:rowOff>
    </xdr:from>
    <xdr:ext cx="405111" cy="259045"/>
    <xdr:sp macro="" textlink="">
      <xdr:nvSpPr>
        <xdr:cNvPr id="84" name="有形固定資産減価償却率該当値テキスト"/>
        <xdr:cNvSpPr txBox="1"/>
      </xdr:nvSpPr>
      <xdr:spPr>
        <a:xfrm>
          <a:off x="4813300" y="6172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27849</xdr:rowOff>
    </xdr:from>
    <xdr:to>
      <xdr:col>19</xdr:col>
      <xdr:colOff>187325</xdr:colOff>
      <xdr:row>31</xdr:row>
      <xdr:rowOff>129449</xdr:rowOff>
    </xdr:to>
    <xdr:sp macro="" textlink="">
      <xdr:nvSpPr>
        <xdr:cNvPr id="85" name="楕円 84"/>
        <xdr:cNvSpPr/>
      </xdr:nvSpPr>
      <xdr:spPr>
        <a:xfrm>
          <a:off x="4000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78649</xdr:rowOff>
    </xdr:from>
    <xdr:to>
      <xdr:col>23</xdr:col>
      <xdr:colOff>85725</xdr:colOff>
      <xdr:row>31</xdr:row>
      <xdr:rowOff>158841</xdr:rowOff>
    </xdr:to>
    <xdr:cxnSp macro="">
      <xdr:nvCxnSpPr>
        <xdr:cNvPr id="86" name="直線コネクタ 85"/>
        <xdr:cNvCxnSpPr/>
      </xdr:nvCxnSpPr>
      <xdr:spPr>
        <a:xfrm>
          <a:off x="4051300" y="6165124"/>
          <a:ext cx="7112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86451</xdr:rowOff>
    </xdr:from>
    <xdr:to>
      <xdr:col>15</xdr:col>
      <xdr:colOff>187325</xdr:colOff>
      <xdr:row>32</xdr:row>
      <xdr:rowOff>16601</xdr:rowOff>
    </xdr:to>
    <xdr:sp macro="" textlink="">
      <xdr:nvSpPr>
        <xdr:cNvPr id="87" name="楕円 86"/>
        <xdr:cNvSpPr/>
      </xdr:nvSpPr>
      <xdr:spPr>
        <a:xfrm>
          <a:off x="3238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78649</xdr:rowOff>
    </xdr:from>
    <xdr:to>
      <xdr:col>19</xdr:col>
      <xdr:colOff>136525</xdr:colOff>
      <xdr:row>31</xdr:row>
      <xdr:rowOff>137251</xdr:rowOff>
    </xdr:to>
    <xdr:cxnSp macro="">
      <xdr:nvCxnSpPr>
        <xdr:cNvPr id="88" name="直線コネクタ 87"/>
        <xdr:cNvCxnSpPr/>
      </xdr:nvCxnSpPr>
      <xdr:spPr>
        <a:xfrm flipV="1">
          <a:off x="3289300" y="616512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89"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0" name="n_2aveValue有形固定資産減価償却率"/>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91" name="n_3aveValue有形固定資産減価償却率"/>
        <xdr:cNvSpPr txBox="1"/>
      </xdr:nvSpPr>
      <xdr:spPr>
        <a:xfrm>
          <a:off x="2324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92" name="n_4aveValue有形固定資産減価償却率"/>
        <xdr:cNvSpPr txBox="1"/>
      </xdr:nvSpPr>
      <xdr:spPr>
        <a:xfrm>
          <a:off x="1562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120576</xdr:rowOff>
    </xdr:from>
    <xdr:ext cx="405111" cy="259045"/>
    <xdr:sp macro="" textlink="">
      <xdr:nvSpPr>
        <xdr:cNvPr id="93" name="n_1mainValue有形固定資産減価償却率"/>
        <xdr:cNvSpPr txBox="1"/>
      </xdr:nvSpPr>
      <xdr:spPr>
        <a:xfrm>
          <a:off x="38360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7728</xdr:rowOff>
    </xdr:from>
    <xdr:ext cx="405111" cy="259045"/>
    <xdr:sp macro="" textlink="">
      <xdr:nvSpPr>
        <xdr:cNvPr id="94" name="n_2mainValue有形固定資産減価償却率"/>
        <xdr:cNvSpPr txBox="1"/>
      </xdr:nvSpPr>
      <xdr:spPr>
        <a:xfrm>
          <a:off x="3086744" y="626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年度以降、類似団体の平均値を上回った数値となっているが、令和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年度においては改善はしたものの引き続き、類似団体を上回っている。</a:t>
          </a:r>
          <a:endParaRPr lang="ja-JP" altLang="ja-JP">
            <a:effectLst/>
          </a:endParaRPr>
        </a:p>
        <a:p>
          <a:r>
            <a:rPr kumimoji="1" lang="ja-JP" altLang="ja-JP" sz="1100">
              <a:solidFill>
                <a:schemeClr val="dk1"/>
              </a:solidFill>
              <a:effectLst/>
              <a:latin typeface="+mn-lt"/>
              <a:ea typeface="+mn-ea"/>
              <a:cs typeface="+mn-cs"/>
            </a:rPr>
            <a:t>今後は、公共施設等総合管理計画に基づいた施設の統廃合等が必要になることから、将来負担を見据えつつ、計画的に取り組んでいきます。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23" name="直線コネクタ 122"/>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24" name="債務償還比率最小値テキスト"/>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25" name="直線コネクタ 124"/>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28" name="債務償還比率平均値テキスト"/>
        <xdr:cNvSpPr txBox="1"/>
      </xdr:nvSpPr>
      <xdr:spPr>
        <a:xfrm>
          <a:off x="14846300" y="536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29" name="フローチャート: 判断 128"/>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30" name="フローチャート: 判断 129"/>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31" name="フローチャート: 判断 130"/>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32" name="フローチャート: 判断 131"/>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33" name="フローチャート: 判断 132"/>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77290</xdr:rowOff>
    </xdr:from>
    <xdr:to>
      <xdr:col>76</xdr:col>
      <xdr:colOff>73025</xdr:colOff>
      <xdr:row>31</xdr:row>
      <xdr:rowOff>7440</xdr:rowOff>
    </xdr:to>
    <xdr:sp macro="" textlink="">
      <xdr:nvSpPr>
        <xdr:cNvPr id="139" name="楕円 138"/>
        <xdr:cNvSpPr/>
      </xdr:nvSpPr>
      <xdr:spPr>
        <a:xfrm>
          <a:off x="14744700" y="599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55717</xdr:rowOff>
    </xdr:from>
    <xdr:ext cx="469744" cy="259045"/>
    <xdr:sp macro="" textlink="">
      <xdr:nvSpPr>
        <xdr:cNvPr id="140" name="債務償還比率該当値テキスト"/>
        <xdr:cNvSpPr txBox="1"/>
      </xdr:nvSpPr>
      <xdr:spPr>
        <a:xfrm>
          <a:off x="14846300" y="597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24066</xdr:rowOff>
    </xdr:from>
    <xdr:to>
      <xdr:col>72</xdr:col>
      <xdr:colOff>123825</xdr:colOff>
      <xdr:row>33</xdr:row>
      <xdr:rowOff>125667</xdr:rowOff>
    </xdr:to>
    <xdr:sp macro="" textlink="">
      <xdr:nvSpPr>
        <xdr:cNvPr id="141" name="楕円 140"/>
        <xdr:cNvSpPr/>
      </xdr:nvSpPr>
      <xdr:spPr>
        <a:xfrm>
          <a:off x="14033500" y="64534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128090</xdr:rowOff>
    </xdr:from>
    <xdr:to>
      <xdr:col>76</xdr:col>
      <xdr:colOff>22225</xdr:colOff>
      <xdr:row>33</xdr:row>
      <xdr:rowOff>74867</xdr:rowOff>
    </xdr:to>
    <xdr:cxnSp macro="">
      <xdr:nvCxnSpPr>
        <xdr:cNvPr id="142" name="直線コネクタ 141"/>
        <xdr:cNvCxnSpPr/>
      </xdr:nvCxnSpPr>
      <xdr:spPr>
        <a:xfrm flipV="1">
          <a:off x="14084300" y="6043115"/>
          <a:ext cx="711200" cy="46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94954</xdr:rowOff>
    </xdr:from>
    <xdr:to>
      <xdr:col>68</xdr:col>
      <xdr:colOff>123825</xdr:colOff>
      <xdr:row>34</xdr:row>
      <xdr:rowOff>25104</xdr:rowOff>
    </xdr:to>
    <xdr:sp macro="" textlink="">
      <xdr:nvSpPr>
        <xdr:cNvPr id="143" name="楕円 142"/>
        <xdr:cNvSpPr/>
      </xdr:nvSpPr>
      <xdr:spPr>
        <a:xfrm>
          <a:off x="13271500" y="652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74867</xdr:rowOff>
    </xdr:from>
    <xdr:to>
      <xdr:col>72</xdr:col>
      <xdr:colOff>73025</xdr:colOff>
      <xdr:row>33</xdr:row>
      <xdr:rowOff>145754</xdr:rowOff>
    </xdr:to>
    <xdr:cxnSp macro="">
      <xdr:nvCxnSpPr>
        <xdr:cNvPr id="144" name="直線コネクタ 143"/>
        <xdr:cNvCxnSpPr/>
      </xdr:nvCxnSpPr>
      <xdr:spPr>
        <a:xfrm flipV="1">
          <a:off x="13322300" y="6504242"/>
          <a:ext cx="762000" cy="7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115813</xdr:rowOff>
    </xdr:from>
    <xdr:to>
      <xdr:col>64</xdr:col>
      <xdr:colOff>123825</xdr:colOff>
      <xdr:row>33</xdr:row>
      <xdr:rowOff>45963</xdr:rowOff>
    </xdr:to>
    <xdr:sp macro="" textlink="">
      <xdr:nvSpPr>
        <xdr:cNvPr id="145" name="楕円 144"/>
        <xdr:cNvSpPr/>
      </xdr:nvSpPr>
      <xdr:spPr>
        <a:xfrm>
          <a:off x="12509500" y="637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166613</xdr:rowOff>
    </xdr:from>
    <xdr:to>
      <xdr:col>68</xdr:col>
      <xdr:colOff>73025</xdr:colOff>
      <xdr:row>33</xdr:row>
      <xdr:rowOff>145754</xdr:rowOff>
    </xdr:to>
    <xdr:cxnSp macro="">
      <xdr:nvCxnSpPr>
        <xdr:cNvPr id="146" name="直線コネクタ 145"/>
        <xdr:cNvCxnSpPr/>
      </xdr:nvCxnSpPr>
      <xdr:spPr>
        <a:xfrm>
          <a:off x="12560300" y="6424538"/>
          <a:ext cx="762000" cy="15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80909</xdr:rowOff>
    </xdr:from>
    <xdr:to>
      <xdr:col>60</xdr:col>
      <xdr:colOff>123825</xdr:colOff>
      <xdr:row>33</xdr:row>
      <xdr:rowOff>11059</xdr:rowOff>
    </xdr:to>
    <xdr:sp macro="" textlink="">
      <xdr:nvSpPr>
        <xdr:cNvPr id="147" name="楕円 146"/>
        <xdr:cNvSpPr/>
      </xdr:nvSpPr>
      <xdr:spPr>
        <a:xfrm>
          <a:off x="11747500" y="633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131709</xdr:rowOff>
    </xdr:from>
    <xdr:to>
      <xdr:col>64</xdr:col>
      <xdr:colOff>73025</xdr:colOff>
      <xdr:row>32</xdr:row>
      <xdr:rowOff>166613</xdr:rowOff>
    </xdr:to>
    <xdr:cxnSp macro="">
      <xdr:nvCxnSpPr>
        <xdr:cNvPr id="148" name="直線コネクタ 147"/>
        <xdr:cNvCxnSpPr/>
      </xdr:nvCxnSpPr>
      <xdr:spPr>
        <a:xfrm>
          <a:off x="11798300" y="6389634"/>
          <a:ext cx="762000" cy="3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117333</xdr:rowOff>
    </xdr:from>
    <xdr:ext cx="469744" cy="259045"/>
    <xdr:sp macro="" textlink="">
      <xdr:nvSpPr>
        <xdr:cNvPr id="149" name="n_1aveValue債務償還比率"/>
        <xdr:cNvSpPr txBox="1"/>
      </xdr:nvSpPr>
      <xdr:spPr>
        <a:xfrm>
          <a:off x="13836727" y="56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50" name="n_2aveValue債務償還比率"/>
        <xdr:cNvSpPr txBox="1"/>
      </xdr:nvSpPr>
      <xdr:spPr>
        <a:xfrm>
          <a:off x="13087427" y="569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1" name="n_3aveValue債務償還比率"/>
        <xdr:cNvSpPr txBox="1"/>
      </xdr:nvSpPr>
      <xdr:spPr>
        <a:xfrm>
          <a:off x="12325427" y="57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52" name="n_4aveValue債務償還比率"/>
        <xdr:cNvSpPr txBox="1"/>
      </xdr:nvSpPr>
      <xdr:spPr>
        <a:xfrm>
          <a:off x="11563427" y="578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116794</xdr:rowOff>
    </xdr:from>
    <xdr:ext cx="469744" cy="259045"/>
    <xdr:sp macro="" textlink="">
      <xdr:nvSpPr>
        <xdr:cNvPr id="153" name="n_1mainValue債務償還比率"/>
        <xdr:cNvSpPr txBox="1"/>
      </xdr:nvSpPr>
      <xdr:spPr>
        <a:xfrm>
          <a:off x="13836727" y="654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16231</xdr:rowOff>
    </xdr:from>
    <xdr:ext cx="469744" cy="259045"/>
    <xdr:sp macro="" textlink="">
      <xdr:nvSpPr>
        <xdr:cNvPr id="154" name="n_2mainValue債務償還比率"/>
        <xdr:cNvSpPr txBox="1"/>
      </xdr:nvSpPr>
      <xdr:spPr>
        <a:xfrm>
          <a:off x="13087427" y="661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37090</xdr:rowOff>
    </xdr:from>
    <xdr:ext cx="469744" cy="259045"/>
    <xdr:sp macro="" textlink="">
      <xdr:nvSpPr>
        <xdr:cNvPr id="155" name="n_3mainValue債務償還比率"/>
        <xdr:cNvSpPr txBox="1"/>
      </xdr:nvSpPr>
      <xdr:spPr>
        <a:xfrm>
          <a:off x="12325427" y="646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2186</xdr:rowOff>
    </xdr:from>
    <xdr:ext cx="469744" cy="259045"/>
    <xdr:sp macro="" textlink="">
      <xdr:nvSpPr>
        <xdr:cNvPr id="156" name="n_4mainValue債務償還比率"/>
        <xdr:cNvSpPr txBox="1"/>
      </xdr:nvSpPr>
      <xdr:spPr>
        <a:xfrm>
          <a:off x="11563427" y="643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1,229
1,080
571.41
3,085,491
3,022,728
60,663
1,820,117
3,000,407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74" name="楕円 73"/>
        <xdr:cNvSpPr/>
      </xdr:nvSpPr>
      <xdr:spPr>
        <a:xfrm>
          <a:off x="45847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87466</xdr:rowOff>
    </xdr:from>
    <xdr:ext cx="405111" cy="259045"/>
    <xdr:sp macro="" textlink="">
      <xdr:nvSpPr>
        <xdr:cNvPr id="75" name="【道路】&#10;有形固定資産減価償却率該当値テキスト"/>
        <xdr:cNvSpPr txBox="1"/>
      </xdr:nvSpPr>
      <xdr:spPr>
        <a:xfrm>
          <a:off x="4673600" y="625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31931</xdr:rowOff>
    </xdr:from>
    <xdr:to>
      <xdr:col>20</xdr:col>
      <xdr:colOff>38100</xdr:colOff>
      <xdr:row>37</xdr:row>
      <xdr:rowOff>133531</xdr:rowOff>
    </xdr:to>
    <xdr:sp macro="" textlink="">
      <xdr:nvSpPr>
        <xdr:cNvPr id="76" name="楕円 75"/>
        <xdr:cNvSpPr/>
      </xdr:nvSpPr>
      <xdr:spPr>
        <a:xfrm>
          <a:off x="3746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82731</xdr:rowOff>
    </xdr:from>
    <xdr:to>
      <xdr:col>24</xdr:col>
      <xdr:colOff>63500</xdr:colOff>
      <xdr:row>37</xdr:row>
      <xdr:rowOff>115389</xdr:rowOff>
    </xdr:to>
    <xdr:cxnSp macro="">
      <xdr:nvCxnSpPr>
        <xdr:cNvPr id="77" name="直線コネクタ 76"/>
        <xdr:cNvCxnSpPr/>
      </xdr:nvCxnSpPr>
      <xdr:spPr>
        <a:xfrm>
          <a:off x="3797300" y="642638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82550</xdr:rowOff>
    </xdr:from>
    <xdr:to>
      <xdr:col>15</xdr:col>
      <xdr:colOff>101600</xdr:colOff>
      <xdr:row>37</xdr:row>
      <xdr:rowOff>12700</xdr:rowOff>
    </xdr:to>
    <xdr:sp macro="" textlink="">
      <xdr:nvSpPr>
        <xdr:cNvPr id="78" name="楕円 77"/>
        <xdr:cNvSpPr/>
      </xdr:nvSpPr>
      <xdr:spPr>
        <a:xfrm>
          <a:off x="2857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133350</xdr:rowOff>
    </xdr:from>
    <xdr:to>
      <xdr:col>19</xdr:col>
      <xdr:colOff>177800</xdr:colOff>
      <xdr:row>37</xdr:row>
      <xdr:rowOff>82731</xdr:rowOff>
    </xdr:to>
    <xdr:cxnSp macro="">
      <xdr:nvCxnSpPr>
        <xdr:cNvPr id="79" name="直線コネクタ 78"/>
        <xdr:cNvCxnSpPr/>
      </xdr:nvCxnSpPr>
      <xdr:spPr>
        <a:xfrm>
          <a:off x="2908300" y="630555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0" name="n_1aveValue【道路】&#10;有形固定資産減価償却率"/>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1" name="n_2aveValue【道路】&#10;有形固定資産減価償却率"/>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2" name="n_3aveValue【道路】&#10;有形固定資産減価償却率"/>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3" name="n_4aveValue【道路】&#10;有形固定資産減価償却率"/>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150058</xdr:rowOff>
    </xdr:from>
    <xdr:ext cx="405111" cy="259045"/>
    <xdr:sp macro="" textlink="">
      <xdr:nvSpPr>
        <xdr:cNvPr id="84" name="n_1mainValue【道路】&#10;有形固定資産減価償却率"/>
        <xdr:cNvSpPr txBox="1"/>
      </xdr:nvSpPr>
      <xdr:spPr>
        <a:xfrm>
          <a:off x="3582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5" name="n_2mainValue【道路】&#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9" name="テキスト ボックス 98"/>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1" name="テキスト ボックス 100"/>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3" name="テキスト ボックス 102"/>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07" name="直線コネクタ 106"/>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08" name="【道路】&#10;一人当たり延長最小値テキスト"/>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09" name="直線コネクタ 108"/>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0" name="【道路】&#10;一人当たり延長最大値テキスト"/>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1" name="直線コネクタ 110"/>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2" name="【道路】&#10;一人当たり延長平均値テキスト"/>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3" name="フローチャート: 判断 112"/>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14" name="フローチャート: 判断 113"/>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15" name="フローチャート: 判断 114"/>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16" name="フローチャート: 判断 115"/>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17" name="フローチャート: 判断 116"/>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30349</xdr:rowOff>
    </xdr:from>
    <xdr:to>
      <xdr:col>55</xdr:col>
      <xdr:colOff>50800</xdr:colOff>
      <xdr:row>40</xdr:row>
      <xdr:rowOff>131949</xdr:rowOff>
    </xdr:to>
    <xdr:sp macro="" textlink="">
      <xdr:nvSpPr>
        <xdr:cNvPr id="123" name="楕円 122"/>
        <xdr:cNvSpPr/>
      </xdr:nvSpPr>
      <xdr:spPr>
        <a:xfrm>
          <a:off x="10426700" y="688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53226</xdr:rowOff>
    </xdr:from>
    <xdr:ext cx="534377" cy="259045"/>
    <xdr:sp macro="" textlink="">
      <xdr:nvSpPr>
        <xdr:cNvPr id="124" name="【道路】&#10;一人当たり延長該当値テキスト"/>
        <xdr:cNvSpPr txBox="1"/>
      </xdr:nvSpPr>
      <xdr:spPr>
        <a:xfrm>
          <a:off x="10515600" y="67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44975</xdr:rowOff>
    </xdr:from>
    <xdr:to>
      <xdr:col>50</xdr:col>
      <xdr:colOff>165100</xdr:colOff>
      <xdr:row>40</xdr:row>
      <xdr:rowOff>146575</xdr:rowOff>
    </xdr:to>
    <xdr:sp macro="" textlink="">
      <xdr:nvSpPr>
        <xdr:cNvPr id="125" name="楕円 124"/>
        <xdr:cNvSpPr/>
      </xdr:nvSpPr>
      <xdr:spPr>
        <a:xfrm>
          <a:off x="9588500" y="690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81149</xdr:rowOff>
    </xdr:from>
    <xdr:to>
      <xdr:col>55</xdr:col>
      <xdr:colOff>0</xdr:colOff>
      <xdr:row>40</xdr:row>
      <xdr:rowOff>95775</xdr:rowOff>
    </xdr:to>
    <xdr:cxnSp macro="">
      <xdr:nvCxnSpPr>
        <xdr:cNvPr id="126" name="直線コネクタ 125"/>
        <xdr:cNvCxnSpPr/>
      </xdr:nvCxnSpPr>
      <xdr:spPr>
        <a:xfrm flipV="1">
          <a:off x="9639300" y="6939149"/>
          <a:ext cx="838200" cy="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83595</xdr:rowOff>
    </xdr:from>
    <xdr:to>
      <xdr:col>46</xdr:col>
      <xdr:colOff>38100</xdr:colOff>
      <xdr:row>41</xdr:row>
      <xdr:rowOff>13745</xdr:rowOff>
    </xdr:to>
    <xdr:sp macro="" textlink="">
      <xdr:nvSpPr>
        <xdr:cNvPr id="127" name="楕円 126"/>
        <xdr:cNvSpPr/>
      </xdr:nvSpPr>
      <xdr:spPr>
        <a:xfrm>
          <a:off x="8699500" y="694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95775</xdr:rowOff>
    </xdr:from>
    <xdr:to>
      <xdr:col>50</xdr:col>
      <xdr:colOff>114300</xdr:colOff>
      <xdr:row>40</xdr:row>
      <xdr:rowOff>134395</xdr:rowOff>
    </xdr:to>
    <xdr:cxnSp macro="">
      <xdr:nvCxnSpPr>
        <xdr:cNvPr id="128" name="直線コネクタ 127"/>
        <xdr:cNvCxnSpPr/>
      </xdr:nvCxnSpPr>
      <xdr:spPr>
        <a:xfrm flipV="1">
          <a:off x="8750300" y="6953775"/>
          <a:ext cx="889000" cy="3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29" name="n_1aveValue【道路】&#10;一人当たり延長"/>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30" name="n_2aveValue【道路】&#10;一人当たり延長"/>
        <xdr:cNvSpPr txBox="1"/>
      </xdr:nvSpPr>
      <xdr:spPr>
        <a:xfrm>
          <a:off x="84831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31" name="n_3aveValue【道路】&#10;一人当たり延長"/>
        <xdr:cNvSpPr txBox="1"/>
      </xdr:nvSpPr>
      <xdr:spPr>
        <a:xfrm>
          <a:off x="759411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32" name="n_4aveValue【道路】&#10;一人当たり延長"/>
        <xdr:cNvSpPr txBox="1"/>
      </xdr:nvSpPr>
      <xdr:spPr>
        <a:xfrm>
          <a:off x="6705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163102</xdr:rowOff>
    </xdr:from>
    <xdr:ext cx="534377" cy="259045"/>
    <xdr:sp macro="" textlink="">
      <xdr:nvSpPr>
        <xdr:cNvPr id="133" name="n_1mainValue【道路】&#10;一人当たり延長"/>
        <xdr:cNvSpPr txBox="1"/>
      </xdr:nvSpPr>
      <xdr:spPr>
        <a:xfrm>
          <a:off x="9359411" y="667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30272</xdr:rowOff>
    </xdr:from>
    <xdr:ext cx="534377" cy="259045"/>
    <xdr:sp macro="" textlink="">
      <xdr:nvSpPr>
        <xdr:cNvPr id="134" name="n_2mainValue【道路】&#10;一人当たり延長"/>
        <xdr:cNvSpPr txBox="1"/>
      </xdr:nvSpPr>
      <xdr:spPr>
        <a:xfrm>
          <a:off x="8483111" y="67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60" name="直線コネクタ 159"/>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61" name="【橋りょう・トンネル】&#10;有形固定資産減価償却率最小値テキスト"/>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62" name="直線コネクタ 161"/>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3"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65" name="【橋りょう・トンネ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66" name="フローチャート: 判断 165"/>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67" name="フローチャート: 判断 166"/>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68" name="フローチャート: 判断 167"/>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69" name="フローチャート: 判断 168"/>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70" name="フローチャート: 判断 169"/>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21046</xdr:rowOff>
    </xdr:from>
    <xdr:to>
      <xdr:col>24</xdr:col>
      <xdr:colOff>114300</xdr:colOff>
      <xdr:row>62</xdr:row>
      <xdr:rowOff>122646</xdr:rowOff>
    </xdr:to>
    <xdr:sp macro="" textlink="">
      <xdr:nvSpPr>
        <xdr:cNvPr id="176" name="楕円 175"/>
        <xdr:cNvSpPr/>
      </xdr:nvSpPr>
      <xdr:spPr>
        <a:xfrm>
          <a:off x="45847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170923</xdr:rowOff>
    </xdr:from>
    <xdr:ext cx="405111" cy="259045"/>
    <xdr:sp macro="" textlink="">
      <xdr:nvSpPr>
        <xdr:cNvPr id="177" name="【橋りょう・トンネル】&#10;有形固定資産減価償却率該当値テキスト"/>
        <xdr:cNvSpPr txBox="1"/>
      </xdr:nvSpPr>
      <xdr:spPr>
        <a:xfrm>
          <a:off x="4673600"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178" name="楕円 177"/>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45720</xdr:rowOff>
    </xdr:from>
    <xdr:to>
      <xdr:col>24</xdr:col>
      <xdr:colOff>63500</xdr:colOff>
      <xdr:row>62</xdr:row>
      <xdr:rowOff>71846</xdr:rowOff>
    </xdr:to>
    <xdr:cxnSp macro="">
      <xdr:nvCxnSpPr>
        <xdr:cNvPr id="179" name="直線コネクタ 178"/>
        <xdr:cNvCxnSpPr/>
      </xdr:nvCxnSpPr>
      <xdr:spPr>
        <a:xfrm>
          <a:off x="3797300" y="106756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30843</xdr:rowOff>
    </xdr:from>
    <xdr:to>
      <xdr:col>15</xdr:col>
      <xdr:colOff>101600</xdr:colOff>
      <xdr:row>62</xdr:row>
      <xdr:rowOff>132443</xdr:rowOff>
    </xdr:to>
    <xdr:sp macro="" textlink="">
      <xdr:nvSpPr>
        <xdr:cNvPr id="180" name="楕円 179"/>
        <xdr:cNvSpPr/>
      </xdr:nvSpPr>
      <xdr:spPr>
        <a:xfrm>
          <a:off x="2857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62</xdr:row>
      <xdr:rowOff>81643</xdr:rowOff>
    </xdr:to>
    <xdr:cxnSp macro="">
      <xdr:nvCxnSpPr>
        <xdr:cNvPr id="181" name="直線コネクタ 180"/>
        <xdr:cNvCxnSpPr/>
      </xdr:nvCxnSpPr>
      <xdr:spPr>
        <a:xfrm flipV="1">
          <a:off x="2908300" y="106756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82" name="n_1aveValue【橋りょう・トンネル】&#10;有形固定資産減価償却率"/>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83" name="n_2aveValue【橋りょう・トンネ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184" name="n_3aveValue【橋りょう・トンネル】&#10;有形固定資産減価償却率"/>
        <xdr:cNvSpPr txBox="1"/>
      </xdr:nvSpPr>
      <xdr:spPr>
        <a:xfrm>
          <a:off x="1816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185" name="n_4aveValue【橋りょう・トンネル】&#10;有形固定資産減価償却率"/>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87647</xdr:rowOff>
    </xdr:from>
    <xdr:ext cx="405111" cy="259045"/>
    <xdr:sp macro="" textlink="">
      <xdr:nvSpPr>
        <xdr:cNvPr id="186" name="n_1mainValue【橋りょう・トンネル】&#10;有形固定資産減価償却率"/>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123570</xdr:rowOff>
    </xdr:from>
    <xdr:ext cx="405111" cy="259045"/>
    <xdr:sp macro="" textlink="">
      <xdr:nvSpPr>
        <xdr:cNvPr id="187" name="n_2mainValue【橋りょう・トンネル】&#10;有形固定資産減価償却率"/>
        <xdr:cNvSpPr txBox="1"/>
      </xdr:nvSpPr>
      <xdr:spPr>
        <a:xfrm>
          <a:off x="2705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1" name="テキスト ボックス 20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3" name="テキスト ボックス 20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5" name="テキスト ボックス 20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07" name="テキスト ボックス 206"/>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9" name="テキスト ボックス 20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11" name="直線コネクタ 210"/>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12" name="【橋りょう・トンネル】&#10;一人当たり有形固定資産（償却資産）額最小値テキスト"/>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13" name="直線コネクタ 212"/>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14" name="【橋りょう・トンネル】&#10;一人当たり有形固定資産（償却資産）額最大値テキスト"/>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15" name="直線コネクタ 214"/>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16" name="【橋りょう・トンネル】&#10;一人当たり有形固定資産（償却資産）額平均値テキスト"/>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17" name="フローチャート: 判断 216"/>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18" name="フローチャート: 判断 217"/>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19" name="フローチャート: 判断 218"/>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20" name="フローチャート: 判断 219"/>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21" name="フローチャート: 判断 220"/>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42507</xdr:rowOff>
    </xdr:from>
    <xdr:to>
      <xdr:col>55</xdr:col>
      <xdr:colOff>50800</xdr:colOff>
      <xdr:row>62</xdr:row>
      <xdr:rowOff>144107</xdr:rowOff>
    </xdr:to>
    <xdr:sp macro="" textlink="">
      <xdr:nvSpPr>
        <xdr:cNvPr id="227" name="楕円 226"/>
        <xdr:cNvSpPr/>
      </xdr:nvSpPr>
      <xdr:spPr>
        <a:xfrm>
          <a:off x="10426700" y="1067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65384</xdr:rowOff>
    </xdr:from>
    <xdr:ext cx="690189" cy="259045"/>
    <xdr:sp macro="" textlink="">
      <xdr:nvSpPr>
        <xdr:cNvPr id="228" name="【橋りょう・トンネル】&#10;一人当たり有形固定資産（償却資産）額該当値テキスト"/>
        <xdr:cNvSpPr txBox="1"/>
      </xdr:nvSpPr>
      <xdr:spPr>
        <a:xfrm>
          <a:off x="10515600" y="105238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63814</xdr:rowOff>
    </xdr:from>
    <xdr:to>
      <xdr:col>50</xdr:col>
      <xdr:colOff>165100</xdr:colOff>
      <xdr:row>62</xdr:row>
      <xdr:rowOff>165414</xdr:rowOff>
    </xdr:to>
    <xdr:sp macro="" textlink="">
      <xdr:nvSpPr>
        <xdr:cNvPr id="229" name="楕円 228"/>
        <xdr:cNvSpPr/>
      </xdr:nvSpPr>
      <xdr:spPr>
        <a:xfrm>
          <a:off x="9588500" y="1069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93307</xdr:rowOff>
    </xdr:from>
    <xdr:to>
      <xdr:col>55</xdr:col>
      <xdr:colOff>0</xdr:colOff>
      <xdr:row>62</xdr:row>
      <xdr:rowOff>114614</xdr:rowOff>
    </xdr:to>
    <xdr:cxnSp macro="">
      <xdr:nvCxnSpPr>
        <xdr:cNvPr id="230" name="直線コネクタ 229"/>
        <xdr:cNvCxnSpPr/>
      </xdr:nvCxnSpPr>
      <xdr:spPr>
        <a:xfrm flipV="1">
          <a:off x="9639300" y="10723207"/>
          <a:ext cx="838200" cy="2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120067</xdr:rowOff>
    </xdr:from>
    <xdr:to>
      <xdr:col>46</xdr:col>
      <xdr:colOff>38100</xdr:colOff>
      <xdr:row>63</xdr:row>
      <xdr:rowOff>50217</xdr:rowOff>
    </xdr:to>
    <xdr:sp macro="" textlink="">
      <xdr:nvSpPr>
        <xdr:cNvPr id="231" name="楕円 230"/>
        <xdr:cNvSpPr/>
      </xdr:nvSpPr>
      <xdr:spPr>
        <a:xfrm>
          <a:off x="8699500" y="107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114614</xdr:rowOff>
    </xdr:from>
    <xdr:to>
      <xdr:col>50</xdr:col>
      <xdr:colOff>114300</xdr:colOff>
      <xdr:row>62</xdr:row>
      <xdr:rowOff>170867</xdr:rowOff>
    </xdr:to>
    <xdr:cxnSp macro="">
      <xdr:nvCxnSpPr>
        <xdr:cNvPr id="232" name="直線コネクタ 231"/>
        <xdr:cNvCxnSpPr/>
      </xdr:nvCxnSpPr>
      <xdr:spPr>
        <a:xfrm flipV="1">
          <a:off x="8750300" y="10744514"/>
          <a:ext cx="889000" cy="5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115125</xdr:rowOff>
    </xdr:from>
    <xdr:ext cx="690189" cy="259045"/>
    <xdr:sp macro="" textlink="">
      <xdr:nvSpPr>
        <xdr:cNvPr id="233" name="n_1aveValue【橋りょう・トンネル】&#10;一人当たり有形固定資産（償却資産）額"/>
        <xdr:cNvSpPr txBox="1"/>
      </xdr:nvSpPr>
      <xdr:spPr>
        <a:xfrm>
          <a:off x="9281505" y="10916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74930</xdr:rowOff>
    </xdr:from>
    <xdr:ext cx="690189" cy="259045"/>
    <xdr:sp macro="" textlink="">
      <xdr:nvSpPr>
        <xdr:cNvPr id="234" name="n_2aveValue【橋りょう・トンネル】&#10;一人当たり有形固定資産（償却資産）額"/>
        <xdr:cNvSpPr txBox="1"/>
      </xdr:nvSpPr>
      <xdr:spPr>
        <a:xfrm>
          <a:off x="84052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35" name="n_3aveValue【橋りょう・トンネル】&#10;一人当たり有形固定資産（償却資産）額"/>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36" name="n_4aveValue【橋りょう・トンネル】&#10;一人当たり有形固定資産（償却資産）額"/>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10491</xdr:rowOff>
    </xdr:from>
    <xdr:ext cx="690189" cy="259045"/>
    <xdr:sp macro="" textlink="">
      <xdr:nvSpPr>
        <xdr:cNvPr id="237" name="n_1mainValue【橋りょう・トンネル】&#10;一人当たり有形固定資産（償却資産）額"/>
        <xdr:cNvSpPr txBox="1"/>
      </xdr:nvSpPr>
      <xdr:spPr>
        <a:xfrm>
          <a:off x="9281505" y="10468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66744</xdr:rowOff>
    </xdr:from>
    <xdr:ext cx="690189" cy="259045"/>
    <xdr:sp macro="" textlink="">
      <xdr:nvSpPr>
        <xdr:cNvPr id="238" name="n_2mainValue【橋りょう・トンネル】&#10;一人当たり有形固定資産（償却資産）額"/>
        <xdr:cNvSpPr txBox="1"/>
      </xdr:nvSpPr>
      <xdr:spPr>
        <a:xfrm>
          <a:off x="8405205" y="10525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9" name="テキスト ボックス 24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1" name="テキスト ボックス 25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1" name="テキスト ボックス 26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64" name="直線コネクタ 263"/>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5"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6" name="直線コネクタ 265"/>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67" name="【公営住宅】&#10;有形固定資産減価償却率最大値テキスト"/>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68" name="直線コネクタ 267"/>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69" name="【公営住宅】&#10;有形固定資産減価償却率平均値テキスト"/>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70" name="フローチャート: 判断 269"/>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71" name="フローチャート: 判断 27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72" name="フローチャート: 判断 271"/>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73" name="フローチャート: 判断 272"/>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74" name="フローチャート: 判断 273"/>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16692</xdr:rowOff>
    </xdr:from>
    <xdr:to>
      <xdr:col>24</xdr:col>
      <xdr:colOff>114300</xdr:colOff>
      <xdr:row>83</xdr:row>
      <xdr:rowOff>118292</xdr:rowOff>
    </xdr:to>
    <xdr:sp macro="" textlink="">
      <xdr:nvSpPr>
        <xdr:cNvPr id="280" name="楕円 279"/>
        <xdr:cNvSpPr/>
      </xdr:nvSpPr>
      <xdr:spPr>
        <a:xfrm>
          <a:off x="45847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166569</xdr:rowOff>
    </xdr:from>
    <xdr:ext cx="405111" cy="259045"/>
    <xdr:sp macro="" textlink="">
      <xdr:nvSpPr>
        <xdr:cNvPr id="281" name="【公営住宅】&#10;有形固定資産減価償却率該当値テキスト"/>
        <xdr:cNvSpPr txBox="1"/>
      </xdr:nvSpPr>
      <xdr:spPr>
        <a:xfrm>
          <a:off x="4673600"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78739</xdr:rowOff>
    </xdr:from>
    <xdr:to>
      <xdr:col>20</xdr:col>
      <xdr:colOff>38100</xdr:colOff>
      <xdr:row>86</xdr:row>
      <xdr:rowOff>8889</xdr:rowOff>
    </xdr:to>
    <xdr:sp macro="" textlink="">
      <xdr:nvSpPr>
        <xdr:cNvPr id="282" name="楕円 281"/>
        <xdr:cNvSpPr/>
      </xdr:nvSpPr>
      <xdr:spPr>
        <a:xfrm>
          <a:off x="3746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67492</xdr:rowOff>
    </xdr:from>
    <xdr:to>
      <xdr:col>24</xdr:col>
      <xdr:colOff>63500</xdr:colOff>
      <xdr:row>85</xdr:row>
      <xdr:rowOff>129539</xdr:rowOff>
    </xdr:to>
    <xdr:cxnSp macro="">
      <xdr:nvCxnSpPr>
        <xdr:cNvPr id="283" name="直線コネクタ 282"/>
        <xdr:cNvCxnSpPr/>
      </xdr:nvCxnSpPr>
      <xdr:spPr>
        <a:xfrm flipV="1">
          <a:off x="3797300" y="14297842"/>
          <a:ext cx="838200" cy="40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3629</xdr:rowOff>
    </xdr:from>
    <xdr:to>
      <xdr:col>15</xdr:col>
      <xdr:colOff>101600</xdr:colOff>
      <xdr:row>85</xdr:row>
      <xdr:rowOff>105229</xdr:rowOff>
    </xdr:to>
    <xdr:sp macro="" textlink="">
      <xdr:nvSpPr>
        <xdr:cNvPr id="284" name="楕円 283"/>
        <xdr:cNvSpPr/>
      </xdr:nvSpPr>
      <xdr:spPr>
        <a:xfrm>
          <a:off x="2857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54429</xdr:rowOff>
    </xdr:from>
    <xdr:to>
      <xdr:col>19</xdr:col>
      <xdr:colOff>177800</xdr:colOff>
      <xdr:row>85</xdr:row>
      <xdr:rowOff>129539</xdr:rowOff>
    </xdr:to>
    <xdr:cxnSp macro="">
      <xdr:nvCxnSpPr>
        <xdr:cNvPr id="285" name="直線コネクタ 284"/>
        <xdr:cNvCxnSpPr/>
      </xdr:nvCxnSpPr>
      <xdr:spPr>
        <a:xfrm>
          <a:off x="2908300" y="14627679"/>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286" name="n_1aveValue【公営住宅】&#10;有形固定資産減価償却率"/>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287" name="n_2aveValue【公営住宅】&#10;有形固定資産減価償却率"/>
        <xdr:cNvSpPr txBox="1"/>
      </xdr:nvSpPr>
      <xdr:spPr>
        <a:xfrm>
          <a:off x="2705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288" name="n_3aveValue【公営住宅】&#10;有形固定資産減価償却率"/>
        <xdr:cNvSpPr txBox="1"/>
      </xdr:nvSpPr>
      <xdr:spPr>
        <a:xfrm>
          <a:off x="1816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289" name="n_4aveValue【公営住宅】&#10;有形固定資産減価償却率"/>
        <xdr:cNvSpPr txBox="1"/>
      </xdr:nvSpPr>
      <xdr:spPr>
        <a:xfrm>
          <a:off x="927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xdr:rowOff>
    </xdr:from>
    <xdr:ext cx="405111" cy="259045"/>
    <xdr:sp macro="" textlink="">
      <xdr:nvSpPr>
        <xdr:cNvPr id="290" name="n_1mainValue【公営住宅】&#10;有形固定資産減価償却率"/>
        <xdr:cNvSpPr txBox="1"/>
      </xdr:nvSpPr>
      <xdr:spPr>
        <a:xfrm>
          <a:off x="35820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96356</xdr:rowOff>
    </xdr:from>
    <xdr:ext cx="405111" cy="259045"/>
    <xdr:sp macro="" textlink="">
      <xdr:nvSpPr>
        <xdr:cNvPr id="291" name="n_2mainValue【公営住宅】&#10;有形固定資産減価償却率"/>
        <xdr:cNvSpPr txBox="1"/>
      </xdr:nvSpPr>
      <xdr:spPr>
        <a:xfrm>
          <a:off x="27057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05" name="テキスト ボックス 304"/>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07" name="テキスト ボックス 306"/>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09" name="テキスト ボックス 308"/>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11" name="テキスト ボックス 310"/>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13" name="テキスト ボックス 312"/>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15" name="テキスト ボックス 314"/>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17" name="直線コネクタ 316"/>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18" name="【公営住宅】&#10;一人当たり面積最小値テキスト"/>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19" name="直線コネクタ 318"/>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20" name="【公営住宅】&#10;一人当たり面積最大値テキスト"/>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21" name="直線コネクタ 320"/>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70021</xdr:rowOff>
    </xdr:from>
    <xdr:ext cx="469744" cy="259045"/>
    <xdr:sp macro="" textlink="">
      <xdr:nvSpPr>
        <xdr:cNvPr id="322" name="【公営住宅】&#10;一人当たり面積平均値テキスト"/>
        <xdr:cNvSpPr txBox="1"/>
      </xdr:nvSpPr>
      <xdr:spPr>
        <a:xfrm>
          <a:off x="10515600" y="1481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23" name="フローチャート: 判断 322"/>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24" name="フローチャート: 判断 323"/>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25" name="フローチャート: 判断 324"/>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26" name="フローチャート: 判断 325"/>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27" name="フローチャート: 判断 326"/>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71324</xdr:rowOff>
    </xdr:from>
    <xdr:to>
      <xdr:col>55</xdr:col>
      <xdr:colOff>50800</xdr:colOff>
      <xdr:row>87</xdr:row>
      <xdr:rowOff>1474</xdr:rowOff>
    </xdr:to>
    <xdr:sp macro="" textlink="">
      <xdr:nvSpPr>
        <xdr:cNvPr id="333" name="楕円 332"/>
        <xdr:cNvSpPr/>
      </xdr:nvSpPr>
      <xdr:spPr>
        <a:xfrm>
          <a:off x="10426700" y="1481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30701</xdr:rowOff>
    </xdr:from>
    <xdr:ext cx="534377" cy="259045"/>
    <xdr:sp macro="" textlink="">
      <xdr:nvSpPr>
        <xdr:cNvPr id="334" name="【公営住宅】&#10;一人当たり面積該当値テキスト"/>
        <xdr:cNvSpPr txBox="1"/>
      </xdr:nvSpPr>
      <xdr:spPr>
        <a:xfrm>
          <a:off x="10515600" y="1460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72456</xdr:rowOff>
    </xdr:from>
    <xdr:to>
      <xdr:col>50</xdr:col>
      <xdr:colOff>165100</xdr:colOff>
      <xdr:row>87</xdr:row>
      <xdr:rowOff>2606</xdr:rowOff>
    </xdr:to>
    <xdr:sp macro="" textlink="">
      <xdr:nvSpPr>
        <xdr:cNvPr id="335" name="楕円 334"/>
        <xdr:cNvSpPr/>
      </xdr:nvSpPr>
      <xdr:spPr>
        <a:xfrm>
          <a:off x="9588500" y="148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122124</xdr:rowOff>
    </xdr:from>
    <xdr:to>
      <xdr:col>55</xdr:col>
      <xdr:colOff>0</xdr:colOff>
      <xdr:row>86</xdr:row>
      <xdr:rowOff>123256</xdr:rowOff>
    </xdr:to>
    <xdr:cxnSp macro="">
      <xdr:nvCxnSpPr>
        <xdr:cNvPr id="336" name="直線コネクタ 335"/>
        <xdr:cNvCxnSpPr/>
      </xdr:nvCxnSpPr>
      <xdr:spPr>
        <a:xfrm flipV="1">
          <a:off x="9639300" y="14866824"/>
          <a:ext cx="8382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88818</xdr:rowOff>
    </xdr:from>
    <xdr:to>
      <xdr:col>46</xdr:col>
      <xdr:colOff>38100</xdr:colOff>
      <xdr:row>87</xdr:row>
      <xdr:rowOff>18968</xdr:rowOff>
    </xdr:to>
    <xdr:sp macro="" textlink="">
      <xdr:nvSpPr>
        <xdr:cNvPr id="337" name="楕円 336"/>
        <xdr:cNvSpPr/>
      </xdr:nvSpPr>
      <xdr:spPr>
        <a:xfrm>
          <a:off x="8699500" y="148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123256</xdr:rowOff>
    </xdr:from>
    <xdr:to>
      <xdr:col>50</xdr:col>
      <xdr:colOff>114300</xdr:colOff>
      <xdr:row>86</xdr:row>
      <xdr:rowOff>139618</xdr:rowOff>
    </xdr:to>
    <xdr:cxnSp macro="">
      <xdr:nvCxnSpPr>
        <xdr:cNvPr id="338" name="直線コネクタ 337"/>
        <xdr:cNvCxnSpPr/>
      </xdr:nvCxnSpPr>
      <xdr:spPr>
        <a:xfrm flipV="1">
          <a:off x="8750300" y="14867956"/>
          <a:ext cx="889000" cy="1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39" name="n_1aveValue【公営住宅】&#10;一人当たり面積"/>
        <xdr:cNvSpPr txBox="1"/>
      </xdr:nvSpPr>
      <xdr:spPr>
        <a:xfrm>
          <a:off x="9391727" y="149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40" name="n_2aveValue【公営住宅】&#10;一人当たり面積"/>
        <xdr:cNvSpPr txBox="1"/>
      </xdr:nvSpPr>
      <xdr:spPr>
        <a:xfrm>
          <a:off x="8515427" y="149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41" name="n_3aveValue【公営住宅】&#10;一人当たり面積"/>
        <xdr:cNvSpPr txBox="1"/>
      </xdr:nvSpPr>
      <xdr:spPr>
        <a:xfrm>
          <a:off x="7626427" y="1462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42" name="n_4aveValue【公営住宅】&#10;一人当たり面積"/>
        <xdr:cNvSpPr txBox="1"/>
      </xdr:nvSpPr>
      <xdr:spPr>
        <a:xfrm>
          <a:off x="6737427" y="14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85</xdr:row>
      <xdr:rowOff>19133</xdr:rowOff>
    </xdr:from>
    <xdr:ext cx="534377" cy="259045"/>
    <xdr:sp macro="" textlink="">
      <xdr:nvSpPr>
        <xdr:cNvPr id="343" name="n_1mainValue【公営住宅】&#10;一人当たり面積"/>
        <xdr:cNvSpPr txBox="1"/>
      </xdr:nvSpPr>
      <xdr:spPr>
        <a:xfrm>
          <a:off x="9359411" y="1459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35495</xdr:rowOff>
    </xdr:from>
    <xdr:ext cx="469744" cy="259045"/>
    <xdr:sp macro="" textlink="">
      <xdr:nvSpPr>
        <xdr:cNvPr id="344" name="n_2mainValue【公営住宅】&#10;一人当たり面積"/>
        <xdr:cNvSpPr txBox="1"/>
      </xdr:nvSpPr>
      <xdr:spPr>
        <a:xfrm>
          <a:off x="8515427" y="1460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1" name="テキスト ボックス 37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3" name="テキスト ボックス 37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81" name="テキスト ボックス 38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84" name="直線コネクタ 38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8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86" name="直線コネクタ 38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8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8" name="直線コネクタ 38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389" name="【認定こども園・幼稚園・保育所】&#10;有形固定資産減価償却率平均値テキスト"/>
        <xdr:cNvSpPr txBox="1"/>
      </xdr:nvSpPr>
      <xdr:spPr>
        <a:xfrm>
          <a:off x="16357600" y="6238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390" name="フローチャート: 判断 389"/>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391" name="フローチャート: 判断 390"/>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392" name="フローチャート: 判断 391"/>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393" name="フローチャート: 判断 392"/>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394" name="フローチャート: 判断 393"/>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31750</xdr:rowOff>
    </xdr:from>
    <xdr:to>
      <xdr:col>85</xdr:col>
      <xdr:colOff>177800</xdr:colOff>
      <xdr:row>34</xdr:row>
      <xdr:rowOff>133350</xdr:rowOff>
    </xdr:to>
    <xdr:sp macro="" textlink="">
      <xdr:nvSpPr>
        <xdr:cNvPr id="400" name="楕円 399"/>
        <xdr:cNvSpPr/>
      </xdr:nvSpPr>
      <xdr:spPr>
        <a:xfrm>
          <a:off x="162687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54627</xdr:rowOff>
    </xdr:from>
    <xdr:ext cx="405111" cy="259045"/>
    <xdr:sp macro="" textlink="">
      <xdr:nvSpPr>
        <xdr:cNvPr id="401" name="【認定こども園・幼稚園・保育所】&#10;有形固定資産減価償却率該当値テキスト"/>
        <xdr:cNvSpPr txBox="1"/>
      </xdr:nvSpPr>
      <xdr:spPr>
        <a:xfrm>
          <a:off x="16357600" y="571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26670</xdr:rowOff>
    </xdr:from>
    <xdr:to>
      <xdr:col>81</xdr:col>
      <xdr:colOff>101600</xdr:colOff>
      <xdr:row>34</xdr:row>
      <xdr:rowOff>128270</xdr:rowOff>
    </xdr:to>
    <xdr:sp macro="" textlink="">
      <xdr:nvSpPr>
        <xdr:cNvPr id="402" name="楕円 401"/>
        <xdr:cNvSpPr/>
      </xdr:nvSpPr>
      <xdr:spPr>
        <a:xfrm>
          <a:off x="154305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77470</xdr:rowOff>
    </xdr:from>
    <xdr:to>
      <xdr:col>85</xdr:col>
      <xdr:colOff>127000</xdr:colOff>
      <xdr:row>34</xdr:row>
      <xdr:rowOff>82550</xdr:rowOff>
    </xdr:to>
    <xdr:cxnSp macro="">
      <xdr:nvCxnSpPr>
        <xdr:cNvPr id="403" name="直線コネクタ 402"/>
        <xdr:cNvCxnSpPr/>
      </xdr:nvCxnSpPr>
      <xdr:spPr>
        <a:xfrm>
          <a:off x="15481300" y="59067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68580</xdr:rowOff>
    </xdr:from>
    <xdr:to>
      <xdr:col>76</xdr:col>
      <xdr:colOff>165100</xdr:colOff>
      <xdr:row>39</xdr:row>
      <xdr:rowOff>170180</xdr:rowOff>
    </xdr:to>
    <xdr:sp macro="" textlink="">
      <xdr:nvSpPr>
        <xdr:cNvPr id="404" name="楕円 403"/>
        <xdr:cNvSpPr/>
      </xdr:nvSpPr>
      <xdr:spPr>
        <a:xfrm>
          <a:off x="14541500" y="67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77470</xdr:rowOff>
    </xdr:from>
    <xdr:to>
      <xdr:col>81</xdr:col>
      <xdr:colOff>50800</xdr:colOff>
      <xdr:row>39</xdr:row>
      <xdr:rowOff>119380</xdr:rowOff>
    </xdr:to>
    <xdr:cxnSp macro="">
      <xdr:nvCxnSpPr>
        <xdr:cNvPr id="405" name="直線コネクタ 404"/>
        <xdr:cNvCxnSpPr/>
      </xdr:nvCxnSpPr>
      <xdr:spPr>
        <a:xfrm flipV="1">
          <a:off x="14592300" y="5906770"/>
          <a:ext cx="889000" cy="89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11447</xdr:rowOff>
    </xdr:from>
    <xdr:ext cx="405111" cy="259045"/>
    <xdr:sp macro="" textlink="">
      <xdr:nvSpPr>
        <xdr:cNvPr id="406" name="n_1aveValue【認定こども園・幼稚園・保育所】&#10;有形固定資産減価償却率"/>
        <xdr:cNvSpPr txBox="1"/>
      </xdr:nvSpPr>
      <xdr:spPr>
        <a:xfrm>
          <a:off x="1526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07" name="n_2aveValue【認定こども園・幼稚園・保育所】&#10;有形固定資産減価償却率"/>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408" name="n_3aveValue【認定こども園・幼稚園・保育所】&#10;有形固定資産減価償却率"/>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409" name="n_4aveValue【認定こども園・幼稚園・保育所】&#10;有形固定資産減価償却率"/>
        <xdr:cNvSpPr txBox="1"/>
      </xdr:nvSpPr>
      <xdr:spPr>
        <a:xfrm>
          <a:off x="12611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144797</xdr:rowOff>
    </xdr:from>
    <xdr:ext cx="405111" cy="259045"/>
    <xdr:sp macro="" textlink="">
      <xdr:nvSpPr>
        <xdr:cNvPr id="410" name="n_1mainValue【認定こども園・幼稚園・保育所】&#10;有形固定資産減価償却率"/>
        <xdr:cNvSpPr txBox="1"/>
      </xdr:nvSpPr>
      <xdr:spPr>
        <a:xfrm>
          <a:off x="15266044" y="56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161307</xdr:rowOff>
    </xdr:from>
    <xdr:ext cx="405111" cy="259045"/>
    <xdr:sp macro="" textlink="">
      <xdr:nvSpPr>
        <xdr:cNvPr id="411" name="n_2mainValue【認定こども園・幼稚園・保育所】&#10;有形固定資産減価償却率"/>
        <xdr:cNvSpPr txBox="1"/>
      </xdr:nvSpPr>
      <xdr:spPr>
        <a:xfrm>
          <a:off x="14389744" y="684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2" name="直線コネクタ 4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3" name="テキスト ボックス 42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4" name="直線コネクタ 4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5" name="テキスト ボックス 42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6" name="直線コネクタ 4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7" name="テキスト ボックス 42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8" name="直線コネクタ 4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9" name="テキスト ボックス 42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0" name="直線コネクタ 4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1" name="テキスト ボックス 43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2" name="直線コネクタ 4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3" name="テキスト ボックス 43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37" name="直線コネクタ 436"/>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38" name="【認定こども園・幼稚園・保育所】&#10;一人当たり面積最小値テキスト"/>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39" name="直線コネクタ 438"/>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40" name="【認定こども園・幼稚園・保育所】&#10;一人当たり面積最大値テキスト"/>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41" name="直線コネクタ 440"/>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42" name="【認定こども園・幼稚園・保育所】&#10;一人当たり面積平均値テキスト"/>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43" name="フローチャート: 判断 442"/>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44" name="フローチャート: 判断 443"/>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45" name="フローチャート: 判断 444"/>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46" name="フローチャート: 判断 445"/>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47" name="フローチャート: 判断 446"/>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36285</xdr:rowOff>
    </xdr:from>
    <xdr:to>
      <xdr:col>116</xdr:col>
      <xdr:colOff>114300</xdr:colOff>
      <xdr:row>38</xdr:row>
      <xdr:rowOff>137885</xdr:rowOff>
    </xdr:to>
    <xdr:sp macro="" textlink="">
      <xdr:nvSpPr>
        <xdr:cNvPr id="453" name="楕円 452"/>
        <xdr:cNvSpPr/>
      </xdr:nvSpPr>
      <xdr:spPr>
        <a:xfrm>
          <a:off x="22110700" y="655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59163</xdr:rowOff>
    </xdr:from>
    <xdr:ext cx="469744" cy="259045"/>
    <xdr:sp macro="" textlink="">
      <xdr:nvSpPr>
        <xdr:cNvPr id="454" name="【認定こども園・幼稚園・保育所】&#10;一人当たり面積該当値テキスト"/>
        <xdr:cNvSpPr txBox="1"/>
      </xdr:nvSpPr>
      <xdr:spPr>
        <a:xfrm>
          <a:off x="22199600" y="640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82006</xdr:rowOff>
    </xdr:from>
    <xdr:to>
      <xdr:col>112</xdr:col>
      <xdr:colOff>38100</xdr:colOff>
      <xdr:row>39</xdr:row>
      <xdr:rowOff>12156</xdr:rowOff>
    </xdr:to>
    <xdr:sp macro="" textlink="">
      <xdr:nvSpPr>
        <xdr:cNvPr id="455" name="楕円 454"/>
        <xdr:cNvSpPr/>
      </xdr:nvSpPr>
      <xdr:spPr>
        <a:xfrm>
          <a:off x="21272500" y="65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87085</xdr:rowOff>
    </xdr:from>
    <xdr:to>
      <xdr:col>116</xdr:col>
      <xdr:colOff>63500</xdr:colOff>
      <xdr:row>38</xdr:row>
      <xdr:rowOff>132806</xdr:rowOff>
    </xdr:to>
    <xdr:cxnSp macro="">
      <xdr:nvCxnSpPr>
        <xdr:cNvPr id="456" name="直線コネクタ 455"/>
        <xdr:cNvCxnSpPr/>
      </xdr:nvCxnSpPr>
      <xdr:spPr>
        <a:xfrm flipV="1">
          <a:off x="21323300" y="6602185"/>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29210</xdr:rowOff>
    </xdr:from>
    <xdr:to>
      <xdr:col>107</xdr:col>
      <xdr:colOff>101600</xdr:colOff>
      <xdr:row>39</xdr:row>
      <xdr:rowOff>130810</xdr:rowOff>
    </xdr:to>
    <xdr:sp macro="" textlink="">
      <xdr:nvSpPr>
        <xdr:cNvPr id="457" name="楕円 456"/>
        <xdr:cNvSpPr/>
      </xdr:nvSpPr>
      <xdr:spPr>
        <a:xfrm>
          <a:off x="20383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132806</xdr:rowOff>
    </xdr:from>
    <xdr:to>
      <xdr:col>111</xdr:col>
      <xdr:colOff>177800</xdr:colOff>
      <xdr:row>39</xdr:row>
      <xdr:rowOff>80010</xdr:rowOff>
    </xdr:to>
    <xdr:cxnSp macro="">
      <xdr:nvCxnSpPr>
        <xdr:cNvPr id="458" name="直線コネクタ 457"/>
        <xdr:cNvCxnSpPr/>
      </xdr:nvCxnSpPr>
      <xdr:spPr>
        <a:xfrm flipV="1">
          <a:off x="20434300" y="6647906"/>
          <a:ext cx="889000" cy="1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459" name="n_1aveValue【認定こども園・幼稚園・保育所】&#10;一人当たり面積"/>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460" name="n_2aveValue【認定こども園・幼稚園・保育所】&#10;一人当たり面積"/>
        <xdr:cNvSpPr txBox="1"/>
      </xdr:nvSpPr>
      <xdr:spPr>
        <a:xfrm>
          <a:off x="201994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461" name="n_3aveValue【認定こども園・幼稚園・保育所】&#10;一人当たり面積"/>
        <xdr:cNvSpPr txBox="1"/>
      </xdr:nvSpPr>
      <xdr:spPr>
        <a:xfrm>
          <a:off x="19310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462" name="n_4aveValue【認定こども園・幼稚園・保育所】&#10;一人当たり面積"/>
        <xdr:cNvSpPr txBox="1"/>
      </xdr:nvSpPr>
      <xdr:spPr>
        <a:xfrm>
          <a:off x="18421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28683</xdr:rowOff>
    </xdr:from>
    <xdr:ext cx="469744" cy="259045"/>
    <xdr:sp macro="" textlink="">
      <xdr:nvSpPr>
        <xdr:cNvPr id="463" name="n_1mainValue【認定こども園・幼稚園・保育所】&#10;一人当たり面積"/>
        <xdr:cNvSpPr txBox="1"/>
      </xdr:nvSpPr>
      <xdr:spPr>
        <a:xfrm>
          <a:off x="21075727" y="637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147337</xdr:rowOff>
    </xdr:from>
    <xdr:ext cx="469744" cy="259045"/>
    <xdr:sp macro="" textlink="">
      <xdr:nvSpPr>
        <xdr:cNvPr id="464" name="n_2mainValue【認定こども園・幼稚園・保育所】&#10;一人当たり面積"/>
        <xdr:cNvSpPr txBox="1"/>
      </xdr:nvSpPr>
      <xdr:spPr>
        <a:xfrm>
          <a:off x="20199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5" name="テキスト ボックス 47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6" name="直線コネクタ 47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7" name="テキスト ボックス 47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8" name="直線コネクタ 47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9" name="テキスト ボックス 47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0" name="直線コネクタ 4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1" name="テキスト ボックス 4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2" name="直線コネクタ 48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3" name="テキスト ボックス 48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4" name="直線コネクタ 48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5" name="テキスト ボックス 48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7" name="テキスト ボックス 48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489" name="直線コネクタ 488"/>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90"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91" name="直線コネクタ 490"/>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492" name="【学校施設】&#10;有形固定資産減価償却率最大値テキスト"/>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493" name="直線コネクタ 492"/>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494" name="【学校施設】&#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495" name="フローチャート: 判断 494"/>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96" name="フローチャート: 判断 495"/>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97" name="フローチャート: 判断 496"/>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98" name="フローチャート: 判断 497"/>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499" name="フローチャート: 判断 498"/>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xdr:rowOff>
    </xdr:from>
    <xdr:to>
      <xdr:col>85</xdr:col>
      <xdr:colOff>177800</xdr:colOff>
      <xdr:row>62</xdr:row>
      <xdr:rowOff>107950</xdr:rowOff>
    </xdr:to>
    <xdr:sp macro="" textlink="">
      <xdr:nvSpPr>
        <xdr:cNvPr id="505" name="楕円 504"/>
        <xdr:cNvSpPr/>
      </xdr:nvSpPr>
      <xdr:spPr>
        <a:xfrm>
          <a:off x="16268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156227</xdr:rowOff>
    </xdr:from>
    <xdr:ext cx="405111" cy="259045"/>
    <xdr:sp macro="" textlink="">
      <xdr:nvSpPr>
        <xdr:cNvPr id="506" name="【学校施設】&#10;有形固定資産減価償却率該当値テキスト"/>
        <xdr:cNvSpPr txBox="1"/>
      </xdr:nvSpPr>
      <xdr:spPr>
        <a:xfrm>
          <a:off x="16357600"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44450</xdr:rowOff>
    </xdr:from>
    <xdr:to>
      <xdr:col>81</xdr:col>
      <xdr:colOff>101600</xdr:colOff>
      <xdr:row>63</xdr:row>
      <xdr:rowOff>146050</xdr:rowOff>
    </xdr:to>
    <xdr:sp macro="" textlink="">
      <xdr:nvSpPr>
        <xdr:cNvPr id="507" name="楕円 506"/>
        <xdr:cNvSpPr/>
      </xdr:nvSpPr>
      <xdr:spPr>
        <a:xfrm>
          <a:off x="1543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57150</xdr:rowOff>
    </xdr:from>
    <xdr:to>
      <xdr:col>85</xdr:col>
      <xdr:colOff>127000</xdr:colOff>
      <xdr:row>63</xdr:row>
      <xdr:rowOff>95250</xdr:rowOff>
    </xdr:to>
    <xdr:cxnSp macro="">
      <xdr:nvCxnSpPr>
        <xdr:cNvPr id="508" name="直線コネクタ 507"/>
        <xdr:cNvCxnSpPr/>
      </xdr:nvCxnSpPr>
      <xdr:spPr>
        <a:xfrm flipV="1">
          <a:off x="15481300" y="106870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09" name="楕円 508"/>
        <xdr:cNvSpPr/>
      </xdr:nvSpPr>
      <xdr:spPr>
        <a:xfrm>
          <a:off x="14541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160020</xdr:rowOff>
    </xdr:from>
    <xdr:to>
      <xdr:col>81</xdr:col>
      <xdr:colOff>50800</xdr:colOff>
      <xdr:row>63</xdr:row>
      <xdr:rowOff>95250</xdr:rowOff>
    </xdr:to>
    <xdr:cxnSp macro="">
      <xdr:nvCxnSpPr>
        <xdr:cNvPr id="510" name="直線コネクタ 509"/>
        <xdr:cNvCxnSpPr/>
      </xdr:nvCxnSpPr>
      <xdr:spPr>
        <a:xfrm>
          <a:off x="14592300" y="1061847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11" name="n_1aveValue【学校施設】&#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12" name="n_2aveValue【学校施設】&#10;有形固定資産減価償却率"/>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13" name="n_3aveValue【学校施設】&#10;有形固定資産減価償却率"/>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14" name="n_4aveValue【学校施設】&#10;有形固定資産減価償却率"/>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137177</xdr:rowOff>
    </xdr:from>
    <xdr:ext cx="405111" cy="259045"/>
    <xdr:sp macro="" textlink="">
      <xdr:nvSpPr>
        <xdr:cNvPr id="515" name="n_1mainValue【学校施設】&#10;有形固定資産減価償却率"/>
        <xdr:cNvSpPr txBox="1"/>
      </xdr:nvSpPr>
      <xdr:spPr>
        <a:xfrm>
          <a:off x="152660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16" name="n_2mainValue【学校施設】&#10;有形固定資産減価償却率"/>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7" name="直線コネクタ 52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8" name="テキスト ボックス 52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9" name="直線コネクタ 52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0" name="テキスト ボックス 52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1" name="直線コネクタ 53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2" name="テキスト ボックス 53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3" name="直線コネクタ 53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34" name="テキスト ボックス 53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5" name="直線コネクタ 53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36" name="テキスト ボックス 53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8" name="テキスト ボックス 53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40" name="直線コネクタ 539"/>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41" name="【学校施設】&#10;一人当たり面積最小値テキスト"/>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42" name="直線コネクタ 541"/>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43" name="【学校施設】&#10;一人当たり面積最大値テキスト"/>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44" name="直線コネクタ 543"/>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45" name="【学校施設】&#10;一人当たり面積平均値テキスト"/>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546" name="フローチャート: 判断 545"/>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547" name="フローチャート: 判断 546"/>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548" name="フローチャート: 判断 547"/>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549" name="フローチャート: 判断 548"/>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550" name="フローチャート: 判断 549"/>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28601</xdr:rowOff>
    </xdr:from>
    <xdr:to>
      <xdr:col>116</xdr:col>
      <xdr:colOff>114300</xdr:colOff>
      <xdr:row>62</xdr:row>
      <xdr:rowOff>130201</xdr:rowOff>
    </xdr:to>
    <xdr:sp macro="" textlink="">
      <xdr:nvSpPr>
        <xdr:cNvPr id="556" name="楕円 555"/>
        <xdr:cNvSpPr/>
      </xdr:nvSpPr>
      <xdr:spPr>
        <a:xfrm>
          <a:off x="22110700" y="106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51478</xdr:rowOff>
    </xdr:from>
    <xdr:ext cx="469744" cy="259045"/>
    <xdr:sp macro="" textlink="">
      <xdr:nvSpPr>
        <xdr:cNvPr id="557" name="【学校施設】&#10;一人当たり面積該当値テキスト"/>
        <xdr:cNvSpPr txBox="1"/>
      </xdr:nvSpPr>
      <xdr:spPr>
        <a:xfrm>
          <a:off x="22199600" y="1050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101143</xdr:rowOff>
    </xdr:from>
    <xdr:to>
      <xdr:col>112</xdr:col>
      <xdr:colOff>38100</xdr:colOff>
      <xdr:row>63</xdr:row>
      <xdr:rowOff>31293</xdr:rowOff>
    </xdr:to>
    <xdr:sp macro="" textlink="">
      <xdr:nvSpPr>
        <xdr:cNvPr id="558" name="楕円 557"/>
        <xdr:cNvSpPr/>
      </xdr:nvSpPr>
      <xdr:spPr>
        <a:xfrm>
          <a:off x="21272500" y="1073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79401</xdr:rowOff>
    </xdr:from>
    <xdr:to>
      <xdr:col>116</xdr:col>
      <xdr:colOff>63500</xdr:colOff>
      <xdr:row>62</xdr:row>
      <xdr:rowOff>151943</xdr:rowOff>
    </xdr:to>
    <xdr:cxnSp macro="">
      <xdr:nvCxnSpPr>
        <xdr:cNvPr id="559" name="直線コネクタ 558"/>
        <xdr:cNvCxnSpPr/>
      </xdr:nvCxnSpPr>
      <xdr:spPr>
        <a:xfrm flipV="1">
          <a:off x="21323300" y="10709301"/>
          <a:ext cx="8382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16256</xdr:rowOff>
    </xdr:from>
    <xdr:to>
      <xdr:col>107</xdr:col>
      <xdr:colOff>101600</xdr:colOff>
      <xdr:row>62</xdr:row>
      <xdr:rowOff>117856</xdr:rowOff>
    </xdr:to>
    <xdr:sp macro="" textlink="">
      <xdr:nvSpPr>
        <xdr:cNvPr id="560" name="楕円 559"/>
        <xdr:cNvSpPr/>
      </xdr:nvSpPr>
      <xdr:spPr>
        <a:xfrm>
          <a:off x="20383500" y="1064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67056</xdr:rowOff>
    </xdr:from>
    <xdr:to>
      <xdr:col>111</xdr:col>
      <xdr:colOff>177800</xdr:colOff>
      <xdr:row>62</xdr:row>
      <xdr:rowOff>151943</xdr:rowOff>
    </xdr:to>
    <xdr:cxnSp macro="">
      <xdr:nvCxnSpPr>
        <xdr:cNvPr id="561" name="直線コネクタ 560"/>
        <xdr:cNvCxnSpPr/>
      </xdr:nvCxnSpPr>
      <xdr:spPr>
        <a:xfrm>
          <a:off x="20434300" y="10696956"/>
          <a:ext cx="889000" cy="8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19855</xdr:rowOff>
    </xdr:from>
    <xdr:ext cx="469744" cy="259045"/>
    <xdr:sp macro="" textlink="">
      <xdr:nvSpPr>
        <xdr:cNvPr id="562" name="n_1aveValue【学校施設】&#10;一人当たり面積"/>
        <xdr:cNvSpPr txBox="1"/>
      </xdr:nvSpPr>
      <xdr:spPr>
        <a:xfrm>
          <a:off x="21075727" y="104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563" name="n_2aveValue【学校施設】&#10;一人当たり面積"/>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564" name="n_3aveValue【学校施設】&#10;一人当たり面積"/>
        <xdr:cNvSpPr txBox="1"/>
      </xdr:nvSpPr>
      <xdr:spPr>
        <a:xfrm>
          <a:off x="19310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565" name="n_4aveValue【学校施設】&#10;一人当たり面積"/>
        <xdr:cNvSpPr txBox="1"/>
      </xdr:nvSpPr>
      <xdr:spPr>
        <a:xfrm>
          <a:off x="18421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22420</xdr:rowOff>
    </xdr:from>
    <xdr:ext cx="469744" cy="259045"/>
    <xdr:sp macro="" textlink="">
      <xdr:nvSpPr>
        <xdr:cNvPr id="566" name="n_1mainValue【学校施設】&#10;一人当たり面積"/>
        <xdr:cNvSpPr txBox="1"/>
      </xdr:nvSpPr>
      <xdr:spPr>
        <a:xfrm>
          <a:off x="21075727" y="1082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134383</xdr:rowOff>
    </xdr:from>
    <xdr:ext cx="469744" cy="259045"/>
    <xdr:sp macro="" textlink="">
      <xdr:nvSpPr>
        <xdr:cNvPr id="567" name="n_2mainValue【学校施設】&#10;一人当たり面積"/>
        <xdr:cNvSpPr txBox="1"/>
      </xdr:nvSpPr>
      <xdr:spPr>
        <a:xfrm>
          <a:off x="20199427" y="1042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4" name="テキスト ボックス 59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5" name="直線コネクタ 5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96" name="テキスト ボックス 59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7" name="直線コネクタ 5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8" name="テキスト ボックス 5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9" name="直線コネクタ 5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0" name="テキスト ボックス 5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1" name="直線コネクタ 6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2" name="テキスト ボックス 6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3" name="直線コネクタ 6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4" name="テキスト ボックス 60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06" name="テキスト ボックス 60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08" name="直線コネクタ 607"/>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0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10" name="直線コネクタ 60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11" name="【公民館】&#10;有形固定資産減価償却率最大値テキスト"/>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12" name="直線コネクタ 611"/>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613" name="【公民館】&#10;有形固定資産減価償却率平均値テキスト"/>
        <xdr:cNvSpPr txBox="1"/>
      </xdr:nvSpPr>
      <xdr:spPr>
        <a:xfrm>
          <a:off x="16357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14" name="フローチャート: 判断 613"/>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15" name="フローチャート: 判断 614"/>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16" name="フローチャート: 判断 615"/>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617" name="フローチャート: 判断 616"/>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18" name="フローチャート: 判断 617"/>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33020</xdr:rowOff>
    </xdr:from>
    <xdr:to>
      <xdr:col>85</xdr:col>
      <xdr:colOff>177800</xdr:colOff>
      <xdr:row>103</xdr:row>
      <xdr:rowOff>134620</xdr:rowOff>
    </xdr:to>
    <xdr:sp macro="" textlink="">
      <xdr:nvSpPr>
        <xdr:cNvPr id="624" name="楕円 623"/>
        <xdr:cNvSpPr/>
      </xdr:nvSpPr>
      <xdr:spPr>
        <a:xfrm>
          <a:off x="162687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55897</xdr:rowOff>
    </xdr:from>
    <xdr:ext cx="405111" cy="259045"/>
    <xdr:sp macro="" textlink="">
      <xdr:nvSpPr>
        <xdr:cNvPr id="625" name="【公民館】&#10;有形固定資産減価償却率該当値テキスト"/>
        <xdr:cNvSpPr txBox="1"/>
      </xdr:nvSpPr>
      <xdr:spPr>
        <a:xfrm>
          <a:off x="16357600"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6350</xdr:rowOff>
    </xdr:from>
    <xdr:to>
      <xdr:col>81</xdr:col>
      <xdr:colOff>101600</xdr:colOff>
      <xdr:row>103</xdr:row>
      <xdr:rowOff>107950</xdr:rowOff>
    </xdr:to>
    <xdr:sp macro="" textlink="">
      <xdr:nvSpPr>
        <xdr:cNvPr id="626" name="楕円 625"/>
        <xdr:cNvSpPr/>
      </xdr:nvSpPr>
      <xdr:spPr>
        <a:xfrm>
          <a:off x="15430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57150</xdr:rowOff>
    </xdr:from>
    <xdr:to>
      <xdr:col>85</xdr:col>
      <xdr:colOff>127000</xdr:colOff>
      <xdr:row>103</xdr:row>
      <xdr:rowOff>83820</xdr:rowOff>
    </xdr:to>
    <xdr:cxnSp macro="">
      <xdr:nvCxnSpPr>
        <xdr:cNvPr id="627" name="直線コネクタ 626"/>
        <xdr:cNvCxnSpPr/>
      </xdr:nvCxnSpPr>
      <xdr:spPr>
        <a:xfrm>
          <a:off x="15481300" y="177165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63500</xdr:rowOff>
    </xdr:from>
    <xdr:to>
      <xdr:col>76</xdr:col>
      <xdr:colOff>165100</xdr:colOff>
      <xdr:row>102</xdr:row>
      <xdr:rowOff>165100</xdr:rowOff>
    </xdr:to>
    <xdr:sp macro="" textlink="">
      <xdr:nvSpPr>
        <xdr:cNvPr id="628" name="楕円 627"/>
        <xdr:cNvSpPr/>
      </xdr:nvSpPr>
      <xdr:spPr>
        <a:xfrm>
          <a:off x="14541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114300</xdr:rowOff>
    </xdr:from>
    <xdr:to>
      <xdr:col>81</xdr:col>
      <xdr:colOff>50800</xdr:colOff>
      <xdr:row>103</xdr:row>
      <xdr:rowOff>57150</xdr:rowOff>
    </xdr:to>
    <xdr:cxnSp macro="">
      <xdr:nvCxnSpPr>
        <xdr:cNvPr id="629" name="直線コネクタ 628"/>
        <xdr:cNvCxnSpPr/>
      </xdr:nvCxnSpPr>
      <xdr:spPr>
        <a:xfrm>
          <a:off x="14592300" y="17602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630" name="n_1aveValue【公民館】&#10;有形固定資産減価償却率"/>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631" name="n_2aveValue【公民館】&#10;有形固定資産減価償却率"/>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632" name="n_3aveValue【公民館】&#10;有形固定資産減価償却率"/>
        <xdr:cNvSpPr txBox="1"/>
      </xdr:nvSpPr>
      <xdr:spPr>
        <a:xfrm>
          <a:off x="13500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33"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124477</xdr:rowOff>
    </xdr:from>
    <xdr:ext cx="405111" cy="259045"/>
    <xdr:sp macro="" textlink="">
      <xdr:nvSpPr>
        <xdr:cNvPr id="634" name="n_1mainValue【公民館】&#10;有形固定資産減価償却率"/>
        <xdr:cNvSpPr txBox="1"/>
      </xdr:nvSpPr>
      <xdr:spPr>
        <a:xfrm>
          <a:off x="152660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10177</xdr:rowOff>
    </xdr:from>
    <xdr:ext cx="405111" cy="259045"/>
    <xdr:sp macro="" textlink="">
      <xdr:nvSpPr>
        <xdr:cNvPr id="635" name="n_2mainValue【公民館】&#10;有形固定資産減価償却率"/>
        <xdr:cNvSpPr txBox="1"/>
      </xdr:nvSpPr>
      <xdr:spPr>
        <a:xfrm>
          <a:off x="14389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6" name="正方形/長方形 6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7" name="正方形/長方形 6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8" name="正方形/長方形 6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9" name="正方形/長方形 6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0" name="正方形/長方形 6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1" name="正方形/長方形 6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2" name="正方形/長方形 6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3" name="正方形/長方形 6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4" name="テキスト ボックス 6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5" name="直線コネクタ 6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6" name="直線コネクタ 6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7" name="テキスト ボックス 6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8" name="直線コネクタ 6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9" name="テキスト ボックス 6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0" name="直線コネクタ 6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1" name="テキスト ボックス 6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2" name="直線コネクタ 6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3" name="テキスト ボックス 6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4" name="直線コネクタ 6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5" name="テキスト ボックス 6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6" name="直線コネクタ 6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57" name="テキスト ボックス 656"/>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659" name="直線コネクタ 658"/>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660" name="【公民館】&#10;一人当たり面積最小値テキスト"/>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661" name="直線コネクタ 660"/>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662" name="【公民館】&#10;一人当たり面積最大値テキスト"/>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663" name="直線コネクタ 662"/>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664" name="【公民館】&#10;一人当たり面積平均値テキスト"/>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665" name="フローチャート: 判断 664"/>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666" name="フローチャート: 判断 665"/>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667" name="フローチャート: 判断 666"/>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668" name="フローチャート: 判断 667"/>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669" name="フローチャート: 判断 668"/>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0" name="テキスト ボックス 6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1" name="テキスト ボックス 6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2" name="テキスト ボックス 6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3" name="テキスト ボックス 6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4" name="テキスト ボックス 6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66357</xdr:rowOff>
    </xdr:from>
    <xdr:to>
      <xdr:col>116</xdr:col>
      <xdr:colOff>114300</xdr:colOff>
      <xdr:row>107</xdr:row>
      <xdr:rowOff>167957</xdr:rowOff>
    </xdr:to>
    <xdr:sp macro="" textlink="">
      <xdr:nvSpPr>
        <xdr:cNvPr id="675" name="楕円 674"/>
        <xdr:cNvSpPr/>
      </xdr:nvSpPr>
      <xdr:spPr>
        <a:xfrm>
          <a:off x="22110700" y="1841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89234</xdr:rowOff>
    </xdr:from>
    <xdr:ext cx="469744" cy="259045"/>
    <xdr:sp macro="" textlink="">
      <xdr:nvSpPr>
        <xdr:cNvPr id="676" name="【公民館】&#10;一人当たり面積該当値テキスト"/>
        <xdr:cNvSpPr txBox="1"/>
      </xdr:nvSpPr>
      <xdr:spPr>
        <a:xfrm>
          <a:off x="22199600" y="1826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79883</xdr:rowOff>
    </xdr:from>
    <xdr:to>
      <xdr:col>112</xdr:col>
      <xdr:colOff>38100</xdr:colOff>
      <xdr:row>108</xdr:row>
      <xdr:rowOff>10033</xdr:rowOff>
    </xdr:to>
    <xdr:sp macro="" textlink="">
      <xdr:nvSpPr>
        <xdr:cNvPr id="677" name="楕円 676"/>
        <xdr:cNvSpPr/>
      </xdr:nvSpPr>
      <xdr:spPr>
        <a:xfrm>
          <a:off x="21272500" y="184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117157</xdr:rowOff>
    </xdr:from>
    <xdr:to>
      <xdr:col>116</xdr:col>
      <xdr:colOff>63500</xdr:colOff>
      <xdr:row>107</xdr:row>
      <xdr:rowOff>130683</xdr:rowOff>
    </xdr:to>
    <xdr:cxnSp macro="">
      <xdr:nvCxnSpPr>
        <xdr:cNvPr id="678" name="直線コネクタ 677"/>
        <xdr:cNvCxnSpPr/>
      </xdr:nvCxnSpPr>
      <xdr:spPr>
        <a:xfrm flipV="1">
          <a:off x="21323300" y="18462307"/>
          <a:ext cx="8382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115506</xdr:rowOff>
    </xdr:from>
    <xdr:to>
      <xdr:col>107</xdr:col>
      <xdr:colOff>101600</xdr:colOff>
      <xdr:row>108</xdr:row>
      <xdr:rowOff>45656</xdr:rowOff>
    </xdr:to>
    <xdr:sp macro="" textlink="">
      <xdr:nvSpPr>
        <xdr:cNvPr id="679" name="楕円 678"/>
        <xdr:cNvSpPr/>
      </xdr:nvSpPr>
      <xdr:spPr>
        <a:xfrm>
          <a:off x="20383500" y="1846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130683</xdr:rowOff>
    </xdr:from>
    <xdr:to>
      <xdr:col>111</xdr:col>
      <xdr:colOff>177800</xdr:colOff>
      <xdr:row>107</xdr:row>
      <xdr:rowOff>166306</xdr:rowOff>
    </xdr:to>
    <xdr:cxnSp macro="">
      <xdr:nvCxnSpPr>
        <xdr:cNvPr id="680" name="直線コネクタ 679"/>
        <xdr:cNvCxnSpPr/>
      </xdr:nvCxnSpPr>
      <xdr:spPr>
        <a:xfrm flipV="1">
          <a:off x="20434300" y="18475833"/>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681" name="n_1aveValue【公民館】&#10;一人当たり面積"/>
        <xdr:cNvSpPr txBox="1"/>
      </xdr:nvSpPr>
      <xdr:spPr>
        <a:xfrm>
          <a:off x="21075727" y="1854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35704</xdr:rowOff>
    </xdr:from>
    <xdr:ext cx="469744" cy="259045"/>
    <xdr:sp macro="" textlink="">
      <xdr:nvSpPr>
        <xdr:cNvPr id="682" name="n_2aveValue【公民館】&#10;一人当たり面積"/>
        <xdr:cNvSpPr txBox="1"/>
      </xdr:nvSpPr>
      <xdr:spPr>
        <a:xfrm>
          <a:off x="20199427" y="182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42563</xdr:rowOff>
    </xdr:from>
    <xdr:ext cx="469744" cy="259045"/>
    <xdr:sp macro="" textlink="">
      <xdr:nvSpPr>
        <xdr:cNvPr id="683" name="n_3aveValue【公民館】&#10;一人当たり面積"/>
        <xdr:cNvSpPr txBox="1"/>
      </xdr:nvSpPr>
      <xdr:spPr>
        <a:xfrm>
          <a:off x="19310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45038</xdr:rowOff>
    </xdr:from>
    <xdr:ext cx="469744" cy="259045"/>
    <xdr:sp macro="" textlink="">
      <xdr:nvSpPr>
        <xdr:cNvPr id="684" name="n_4aveValue【公民館】&#10;一人当たり面積"/>
        <xdr:cNvSpPr txBox="1"/>
      </xdr:nvSpPr>
      <xdr:spPr>
        <a:xfrm>
          <a:off x="18421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26560</xdr:rowOff>
    </xdr:from>
    <xdr:ext cx="469744" cy="259045"/>
    <xdr:sp macro="" textlink="">
      <xdr:nvSpPr>
        <xdr:cNvPr id="685" name="n_1mainValue【公民館】&#10;一人当たり面積"/>
        <xdr:cNvSpPr txBox="1"/>
      </xdr:nvSpPr>
      <xdr:spPr>
        <a:xfrm>
          <a:off x="21075727" y="1820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36783</xdr:rowOff>
    </xdr:from>
    <xdr:ext cx="469744" cy="259045"/>
    <xdr:sp macro="" textlink="">
      <xdr:nvSpPr>
        <xdr:cNvPr id="686" name="n_2mainValue【公民館】&#10;一人当たり面積"/>
        <xdr:cNvSpPr txBox="1"/>
      </xdr:nvSpPr>
      <xdr:spPr>
        <a:xfrm>
          <a:off x="20199427" y="1855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公営住宅については、施設改修に伴い、有形固定資産減価償却率は減少しましたが、その他施設に関しては減価償却率は上昇傾向にあり、</a:t>
          </a:r>
          <a:endParaRPr lang="ja-JP" altLang="ja-JP" sz="1400">
            <a:effectLst/>
          </a:endParaRPr>
        </a:p>
        <a:p>
          <a:r>
            <a:rPr kumimoji="1" lang="ja-JP" altLang="ja-JP" sz="1100">
              <a:solidFill>
                <a:schemeClr val="dk1"/>
              </a:solidFill>
              <a:effectLst/>
              <a:latin typeface="+mn-lt"/>
              <a:ea typeface="+mn-ea"/>
              <a:cs typeface="+mn-cs"/>
            </a:rPr>
            <a:t>各施設分類も徐々に老朽化が進んでいますので、公共施設等総合管理計画を改訂し、施設の老朽化対策及び適正な維持管理に取り組んでいきます。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1,229
1,080
571.41
3,085,491
3,022,728
60,663
1,820,117
3,000,407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93" name="直線コネクタ 92"/>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94" name="楕円 93"/>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95" name="直線コネクタ 94"/>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96"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97" name="n_2aveValue【体育館・プール】&#10;有形固定資産減価償却率"/>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98" name="n_3aveValue【体育館・プール】&#10;有形固定資産減価償却率"/>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99" name="n_4aveValue【体育館・プール】&#10;有形固定資産減価償却率"/>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0" name="n_1mainValue【体育館・プール】&#10;有形固定資産減価償却率"/>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1" name="n_2mainValue【体育館・プール】&#10;有形固定資産減価償却率"/>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2" name="直線コネクタ 11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3" name="テキスト ボックス 11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4" name="直線コネクタ 11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5" name="テキスト ボックス 11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6" name="直線コネクタ 11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7" name="テキスト ボックス 116"/>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8" name="直線コネクタ 11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9" name="テキスト ボックス 118"/>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3" name="直線コネクタ 122"/>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24" name="【体育館・プール】&#10;一人当たり面積最小値テキスト"/>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25" name="直線コネクタ 124"/>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26" name="【体育館・プール】&#10;一人当たり面積最大値テキスト"/>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27" name="直線コネクタ 126"/>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28" name="【体育館・プール】&#10;一人当たり面積平均値テキスト"/>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29" name="フローチャート: 判断 128"/>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0" name="フローチャート: 判断 129"/>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1" name="フローチャート: 判断 130"/>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2" name="フローチャート: 判断 131"/>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3" name="フローチャート: 判断 132"/>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116170</xdr:rowOff>
    </xdr:from>
    <xdr:to>
      <xdr:col>55</xdr:col>
      <xdr:colOff>50800</xdr:colOff>
      <xdr:row>64</xdr:row>
      <xdr:rowOff>46320</xdr:rowOff>
    </xdr:to>
    <xdr:sp macro="" textlink="">
      <xdr:nvSpPr>
        <xdr:cNvPr id="139" name="楕円 138"/>
        <xdr:cNvSpPr/>
      </xdr:nvSpPr>
      <xdr:spPr>
        <a:xfrm>
          <a:off x="10426700" y="109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31097</xdr:rowOff>
    </xdr:from>
    <xdr:ext cx="469744" cy="259045"/>
    <xdr:sp macro="" textlink="">
      <xdr:nvSpPr>
        <xdr:cNvPr id="140" name="【体育館・プール】&#10;一人当たり面積該当値テキスト"/>
        <xdr:cNvSpPr txBox="1"/>
      </xdr:nvSpPr>
      <xdr:spPr>
        <a:xfrm>
          <a:off x="10515600" y="1083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116444</xdr:rowOff>
    </xdr:from>
    <xdr:to>
      <xdr:col>50</xdr:col>
      <xdr:colOff>165100</xdr:colOff>
      <xdr:row>64</xdr:row>
      <xdr:rowOff>46594</xdr:rowOff>
    </xdr:to>
    <xdr:sp macro="" textlink="">
      <xdr:nvSpPr>
        <xdr:cNvPr id="141" name="楕円 140"/>
        <xdr:cNvSpPr/>
      </xdr:nvSpPr>
      <xdr:spPr>
        <a:xfrm>
          <a:off x="9588500" y="109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166970</xdr:rowOff>
    </xdr:from>
    <xdr:to>
      <xdr:col>55</xdr:col>
      <xdr:colOff>0</xdr:colOff>
      <xdr:row>63</xdr:row>
      <xdr:rowOff>167244</xdr:rowOff>
    </xdr:to>
    <xdr:cxnSp macro="">
      <xdr:nvCxnSpPr>
        <xdr:cNvPr id="142" name="直線コネクタ 141"/>
        <xdr:cNvCxnSpPr/>
      </xdr:nvCxnSpPr>
      <xdr:spPr>
        <a:xfrm flipV="1">
          <a:off x="9639300" y="10968320"/>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117266</xdr:rowOff>
    </xdr:from>
    <xdr:to>
      <xdr:col>46</xdr:col>
      <xdr:colOff>38100</xdr:colOff>
      <xdr:row>64</xdr:row>
      <xdr:rowOff>47416</xdr:rowOff>
    </xdr:to>
    <xdr:sp macro="" textlink="">
      <xdr:nvSpPr>
        <xdr:cNvPr id="143" name="楕円 142"/>
        <xdr:cNvSpPr/>
      </xdr:nvSpPr>
      <xdr:spPr>
        <a:xfrm>
          <a:off x="8699500" y="1091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167244</xdr:rowOff>
    </xdr:from>
    <xdr:to>
      <xdr:col>50</xdr:col>
      <xdr:colOff>114300</xdr:colOff>
      <xdr:row>63</xdr:row>
      <xdr:rowOff>168066</xdr:rowOff>
    </xdr:to>
    <xdr:cxnSp macro="">
      <xdr:nvCxnSpPr>
        <xdr:cNvPr id="144" name="直線コネクタ 143"/>
        <xdr:cNvCxnSpPr/>
      </xdr:nvCxnSpPr>
      <xdr:spPr>
        <a:xfrm flipV="1">
          <a:off x="8750300" y="10968594"/>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145" name="n_1aveValue【体育館・プール】&#10;一人当たり面積"/>
        <xdr:cNvSpPr txBox="1"/>
      </xdr:nvSpPr>
      <xdr:spPr>
        <a:xfrm>
          <a:off x="9391727" y="1059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146" name="n_2aveValue【体育館・プール】&#10;一人当たり面積"/>
        <xdr:cNvSpPr txBox="1"/>
      </xdr:nvSpPr>
      <xdr:spPr>
        <a:xfrm>
          <a:off x="8515427" y="1059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147" name="n_3aveValue【体育館・プール】&#10;一人当たり面積"/>
        <xdr:cNvSpPr txBox="1"/>
      </xdr:nvSpPr>
      <xdr:spPr>
        <a:xfrm>
          <a:off x="7626427" y="106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148" name="n_4aveValue【体育館・プール】&#10;一人当たり面積"/>
        <xdr:cNvSpPr txBox="1"/>
      </xdr:nvSpPr>
      <xdr:spPr>
        <a:xfrm>
          <a:off x="6737427" y="1059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37721</xdr:rowOff>
    </xdr:from>
    <xdr:ext cx="469744" cy="259045"/>
    <xdr:sp macro="" textlink="">
      <xdr:nvSpPr>
        <xdr:cNvPr id="149" name="n_1mainValue【体育館・プール】&#10;一人当たり面積"/>
        <xdr:cNvSpPr txBox="1"/>
      </xdr:nvSpPr>
      <xdr:spPr>
        <a:xfrm>
          <a:off x="9391727" y="1101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38543</xdr:rowOff>
    </xdr:from>
    <xdr:ext cx="469744" cy="259045"/>
    <xdr:sp macro="" textlink="">
      <xdr:nvSpPr>
        <xdr:cNvPr id="150" name="n_2mainValue【体育館・プール】&#10;一人当たり面積"/>
        <xdr:cNvSpPr txBox="1"/>
      </xdr:nvSpPr>
      <xdr:spPr>
        <a:xfrm>
          <a:off x="8515427" y="1101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1" name="テキスト ボックス 16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2" name="直線コネクタ 16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3" name="テキスト ボックス 16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4" name="直線コネクタ 16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5" name="テキスト ボックス 16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6" name="直線コネクタ 16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7" name="テキスト ボックス 16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8" name="直線コネクタ 16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9" name="テキスト ボックス 16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0" name="直線コネクタ 16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1" name="テキスト ボックス 17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2" name="直線コネクタ 17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3" name="テキスト ボックス 17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4" name="直線コネクタ 1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76" name="直線コネクタ 175"/>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77"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78" name="直線コネクタ 17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79" name="【福祉施設】&#10;有形固定資産減価償却率最大値テキスト"/>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80" name="直線コネクタ 17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50635</xdr:rowOff>
    </xdr:from>
    <xdr:ext cx="405111" cy="259045"/>
    <xdr:sp macro="" textlink="">
      <xdr:nvSpPr>
        <xdr:cNvPr id="181" name="【福祉施設】&#10;有形固定資産減価償却率平均値テキスト"/>
        <xdr:cNvSpPr txBox="1"/>
      </xdr:nvSpPr>
      <xdr:spPr>
        <a:xfrm>
          <a:off x="4673600" y="14109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82" name="フローチャート: 判断 181"/>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83" name="フローチャート: 判断 182"/>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84" name="フローチャート: 判断 183"/>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85" name="フローチャート: 判断 184"/>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86" name="フローチャート: 判断 185"/>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7" name="テキスト ボックス 1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166914</xdr:rowOff>
    </xdr:from>
    <xdr:to>
      <xdr:col>24</xdr:col>
      <xdr:colOff>114300</xdr:colOff>
      <xdr:row>81</xdr:row>
      <xdr:rowOff>97064</xdr:rowOff>
    </xdr:to>
    <xdr:sp macro="" textlink="">
      <xdr:nvSpPr>
        <xdr:cNvPr id="192" name="楕円 191"/>
        <xdr:cNvSpPr/>
      </xdr:nvSpPr>
      <xdr:spPr>
        <a:xfrm>
          <a:off x="45847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18341</xdr:rowOff>
    </xdr:from>
    <xdr:ext cx="405111" cy="259045"/>
    <xdr:sp macro="" textlink="">
      <xdr:nvSpPr>
        <xdr:cNvPr id="193" name="【福祉施設】&#10;有形固定資産減価償却率該当値テキスト"/>
        <xdr:cNvSpPr txBox="1"/>
      </xdr:nvSpPr>
      <xdr:spPr>
        <a:xfrm>
          <a:off x="4673600" y="1373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134257</xdr:rowOff>
    </xdr:from>
    <xdr:to>
      <xdr:col>20</xdr:col>
      <xdr:colOff>38100</xdr:colOff>
      <xdr:row>81</xdr:row>
      <xdr:rowOff>64407</xdr:rowOff>
    </xdr:to>
    <xdr:sp macro="" textlink="">
      <xdr:nvSpPr>
        <xdr:cNvPr id="194" name="楕円 193"/>
        <xdr:cNvSpPr/>
      </xdr:nvSpPr>
      <xdr:spPr>
        <a:xfrm>
          <a:off x="3746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13607</xdr:rowOff>
    </xdr:from>
    <xdr:to>
      <xdr:col>24</xdr:col>
      <xdr:colOff>63500</xdr:colOff>
      <xdr:row>81</xdr:row>
      <xdr:rowOff>46264</xdr:rowOff>
    </xdr:to>
    <xdr:cxnSp macro="">
      <xdr:nvCxnSpPr>
        <xdr:cNvPr id="195" name="直線コネクタ 194"/>
        <xdr:cNvCxnSpPr/>
      </xdr:nvCxnSpPr>
      <xdr:spPr>
        <a:xfrm>
          <a:off x="3797300" y="139010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36286</xdr:rowOff>
    </xdr:from>
    <xdr:to>
      <xdr:col>15</xdr:col>
      <xdr:colOff>101600</xdr:colOff>
      <xdr:row>80</xdr:row>
      <xdr:rowOff>137886</xdr:rowOff>
    </xdr:to>
    <xdr:sp macro="" textlink="">
      <xdr:nvSpPr>
        <xdr:cNvPr id="196" name="楕円 195"/>
        <xdr:cNvSpPr/>
      </xdr:nvSpPr>
      <xdr:spPr>
        <a:xfrm>
          <a:off x="2857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87086</xdr:rowOff>
    </xdr:from>
    <xdr:to>
      <xdr:col>19</xdr:col>
      <xdr:colOff>177800</xdr:colOff>
      <xdr:row>81</xdr:row>
      <xdr:rowOff>13607</xdr:rowOff>
    </xdr:to>
    <xdr:cxnSp macro="">
      <xdr:nvCxnSpPr>
        <xdr:cNvPr id="197" name="直線コネクタ 196"/>
        <xdr:cNvCxnSpPr/>
      </xdr:nvCxnSpPr>
      <xdr:spPr>
        <a:xfrm>
          <a:off x="2908300" y="138030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115950</xdr:rowOff>
    </xdr:from>
    <xdr:ext cx="405111" cy="259045"/>
    <xdr:sp macro="" textlink="">
      <xdr:nvSpPr>
        <xdr:cNvPr id="198" name="n_1aveValue【福祉施設】&#10;有形固定資産減価償却率"/>
        <xdr:cNvSpPr txBox="1"/>
      </xdr:nvSpPr>
      <xdr:spPr>
        <a:xfrm>
          <a:off x="35820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3283</xdr:rowOff>
    </xdr:from>
    <xdr:ext cx="405111" cy="259045"/>
    <xdr:sp macro="" textlink="">
      <xdr:nvSpPr>
        <xdr:cNvPr id="199" name="n_2aveValue【福祉施設】&#10;有形固定資産減価償却率"/>
        <xdr:cNvSpPr txBox="1"/>
      </xdr:nvSpPr>
      <xdr:spPr>
        <a:xfrm>
          <a:off x="2705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00" name="n_3aveValue【福祉施設】&#10;有形固定資産減価償却率"/>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201" name="n_4aveValue【福祉施設】&#10;有形固定資産減価償却率"/>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80934</xdr:rowOff>
    </xdr:from>
    <xdr:ext cx="405111" cy="259045"/>
    <xdr:sp macro="" textlink="">
      <xdr:nvSpPr>
        <xdr:cNvPr id="202" name="n_1mainValue【福祉施設】&#10;有形固定資産減価償却率"/>
        <xdr:cNvSpPr txBox="1"/>
      </xdr:nvSpPr>
      <xdr:spPr>
        <a:xfrm>
          <a:off x="35820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154413</xdr:rowOff>
    </xdr:from>
    <xdr:ext cx="405111" cy="259045"/>
    <xdr:sp macro="" textlink="">
      <xdr:nvSpPr>
        <xdr:cNvPr id="203" name="n_2mainValue【福祉施設】&#10;有形固定資産減価償却率"/>
        <xdr:cNvSpPr txBox="1"/>
      </xdr:nvSpPr>
      <xdr:spPr>
        <a:xfrm>
          <a:off x="2705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4" name="正方形/長方形 2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5" name="正方形/長方形 2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6" name="正方形/長方形 2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7" name="正方形/長方形 2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8" name="正方形/長方形 2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9" name="正方形/長方形 2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0" name="正方形/長方形 2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1" name="正方形/長方形 2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2" name="テキスト ボックス 2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3" name="直線コネクタ 2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4" name="直線コネクタ 21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5" name="テキスト ボックス 21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6" name="直線コネクタ 21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7" name="テキスト ボックス 21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8" name="直線コネクタ 21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9" name="テキスト ボックス 21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0" name="直線コネクタ 21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1" name="テキスト ボックス 22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2" name="直線コネクタ 2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3" name="テキスト ボックス 2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25" name="直線コネクタ 224"/>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26" name="【福祉施設】&#10;一人当たり面積最小値テキスト"/>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27" name="直線コネクタ 226"/>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28" name="【福祉施設】&#10;一人当たり面積最大値テキスト"/>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29" name="直線コネクタ 228"/>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230" name="【福祉施設】&#10;一人当たり面積平均値テキスト"/>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31" name="フローチャート: 判断 230"/>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32" name="フローチャート: 判断 231"/>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33" name="フローチャート: 判断 232"/>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34" name="フローチャート: 判断 233"/>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35" name="フローチャート: 判断 234"/>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6" name="テキスト ボックス 2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241" name="楕円 240"/>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145178</xdr:rowOff>
    </xdr:from>
    <xdr:ext cx="469744" cy="259045"/>
    <xdr:sp macro="" textlink="">
      <xdr:nvSpPr>
        <xdr:cNvPr id="242" name="【福祉施設】&#10;一人当たり面積該当値テキスト"/>
        <xdr:cNvSpPr txBox="1"/>
      </xdr:nvSpPr>
      <xdr:spPr>
        <a:xfrm>
          <a:off x="10515600" y="1454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51994</xdr:rowOff>
    </xdr:from>
    <xdr:to>
      <xdr:col>50</xdr:col>
      <xdr:colOff>165100</xdr:colOff>
      <xdr:row>85</xdr:row>
      <xdr:rowOff>153594</xdr:rowOff>
    </xdr:to>
    <xdr:sp macro="" textlink="">
      <xdr:nvSpPr>
        <xdr:cNvPr id="243" name="楕円 242"/>
        <xdr:cNvSpPr/>
      </xdr:nvSpPr>
      <xdr:spPr>
        <a:xfrm>
          <a:off x="9588500" y="146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95250</xdr:rowOff>
    </xdr:from>
    <xdr:to>
      <xdr:col>55</xdr:col>
      <xdr:colOff>0</xdr:colOff>
      <xdr:row>85</xdr:row>
      <xdr:rowOff>102794</xdr:rowOff>
    </xdr:to>
    <xdr:cxnSp macro="">
      <xdr:nvCxnSpPr>
        <xdr:cNvPr id="244" name="直線コネクタ 243"/>
        <xdr:cNvCxnSpPr/>
      </xdr:nvCxnSpPr>
      <xdr:spPr>
        <a:xfrm flipV="1">
          <a:off x="9639300" y="14668500"/>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71653</xdr:rowOff>
    </xdr:from>
    <xdr:to>
      <xdr:col>46</xdr:col>
      <xdr:colOff>38100</xdr:colOff>
      <xdr:row>86</xdr:row>
      <xdr:rowOff>1803</xdr:rowOff>
    </xdr:to>
    <xdr:sp macro="" textlink="">
      <xdr:nvSpPr>
        <xdr:cNvPr id="245" name="楕円 244"/>
        <xdr:cNvSpPr/>
      </xdr:nvSpPr>
      <xdr:spPr>
        <a:xfrm>
          <a:off x="8699500" y="146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102794</xdr:rowOff>
    </xdr:from>
    <xdr:to>
      <xdr:col>50</xdr:col>
      <xdr:colOff>114300</xdr:colOff>
      <xdr:row>85</xdr:row>
      <xdr:rowOff>122453</xdr:rowOff>
    </xdr:to>
    <xdr:cxnSp macro="">
      <xdr:nvCxnSpPr>
        <xdr:cNvPr id="246" name="直線コネクタ 245"/>
        <xdr:cNvCxnSpPr/>
      </xdr:nvCxnSpPr>
      <xdr:spPr>
        <a:xfrm flipV="1">
          <a:off x="8750300" y="14676044"/>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104284</xdr:rowOff>
    </xdr:from>
    <xdr:ext cx="469744" cy="259045"/>
    <xdr:sp macro="" textlink="">
      <xdr:nvSpPr>
        <xdr:cNvPr id="247" name="n_1aveValue【福祉施設】&#10;一人当たり面積"/>
        <xdr:cNvSpPr txBox="1"/>
      </xdr:nvSpPr>
      <xdr:spPr>
        <a:xfrm>
          <a:off x="9391727" y="143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115943</xdr:rowOff>
    </xdr:from>
    <xdr:ext cx="469744" cy="259045"/>
    <xdr:sp macro="" textlink="">
      <xdr:nvSpPr>
        <xdr:cNvPr id="248" name="n_2aveValue【福祉施設】&#10;一人当たり面積"/>
        <xdr:cNvSpPr txBox="1"/>
      </xdr:nvSpPr>
      <xdr:spPr>
        <a:xfrm>
          <a:off x="85154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124629</xdr:rowOff>
    </xdr:from>
    <xdr:ext cx="469744" cy="259045"/>
    <xdr:sp macro="" textlink="">
      <xdr:nvSpPr>
        <xdr:cNvPr id="249" name="n_3aveValue【福祉施設】&#10;一人当たり面積"/>
        <xdr:cNvSpPr txBox="1"/>
      </xdr:nvSpPr>
      <xdr:spPr>
        <a:xfrm>
          <a:off x="7626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250" name="n_4aveValue【福祉施設】&#10;一人当たり面積"/>
        <xdr:cNvSpPr txBox="1"/>
      </xdr:nvSpPr>
      <xdr:spPr>
        <a:xfrm>
          <a:off x="6737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144721</xdr:rowOff>
    </xdr:from>
    <xdr:ext cx="469744" cy="259045"/>
    <xdr:sp macro="" textlink="">
      <xdr:nvSpPr>
        <xdr:cNvPr id="251" name="n_1mainValue【福祉施設】&#10;一人当たり面積"/>
        <xdr:cNvSpPr txBox="1"/>
      </xdr:nvSpPr>
      <xdr:spPr>
        <a:xfrm>
          <a:off x="9391727" y="1471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164380</xdr:rowOff>
    </xdr:from>
    <xdr:ext cx="469744" cy="259045"/>
    <xdr:sp macro="" textlink="">
      <xdr:nvSpPr>
        <xdr:cNvPr id="252" name="n_2mainValue【福祉施設】&#10;一人当たり面積"/>
        <xdr:cNvSpPr txBox="1"/>
      </xdr:nvSpPr>
      <xdr:spPr>
        <a:xfrm>
          <a:off x="8515427" y="1473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3" name="正方形/長方形 2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4" name="正方形/長方形 2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5" name="正方形/長方形 2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6" name="正方形/長方形 2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7" name="正方形/長方形 2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8" name="正方形/長方形 2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9" name="正方形/長方形 2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0" name="正方形/長方形 2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1" name="テキスト ボックス 2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2" name="直線コネクタ 2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3" name="テキスト ボックス 26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64" name="直線コネクタ 26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65" name="テキスト ボックス 26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6" name="直線コネクタ 26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7" name="テキスト ボックス 26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8" name="直線コネクタ 26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9" name="テキスト ボックス 26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0" name="直線コネクタ 26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1" name="テキスト ボックス 27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2" name="直線コネクタ 27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3" name="テキスト ボックス 27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4" name="直線コネクタ 27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75" name="テキスト ボックス 27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6" name="直線コネクタ 2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278" name="直線コネクタ 277"/>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79"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80" name="直線コネクタ 279"/>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281" name="【市民会館】&#10;有形固定資産減価償却率最大値テキスト"/>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282" name="直線コネクタ 281"/>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283" name="【市民会館】&#10;有形固定資産減価償却率平均値テキスト"/>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284" name="フローチャート: 判断 283"/>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285" name="フローチャート: 判断 284"/>
        <xdr:cNvSpPr/>
      </xdr:nvSpPr>
      <xdr:spPr>
        <a:xfrm>
          <a:off x="3746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286" name="フローチャート: 判断 285"/>
        <xdr:cNvSpPr/>
      </xdr:nvSpPr>
      <xdr:spPr>
        <a:xfrm>
          <a:off x="2857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287" name="フローチャート: 判断 286"/>
        <xdr:cNvSpPr/>
      </xdr:nvSpPr>
      <xdr:spPr>
        <a:xfrm>
          <a:off x="1968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288" name="フローチャート: 判断 287"/>
        <xdr:cNvSpPr/>
      </xdr:nvSpPr>
      <xdr:spPr>
        <a:xfrm>
          <a:off x="1079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17236</xdr:rowOff>
    </xdr:from>
    <xdr:to>
      <xdr:col>20</xdr:col>
      <xdr:colOff>38100</xdr:colOff>
      <xdr:row>108</xdr:row>
      <xdr:rowOff>118836</xdr:rowOff>
    </xdr:to>
    <xdr:sp macro="" textlink="">
      <xdr:nvSpPr>
        <xdr:cNvPr id="294" name="楕円 293"/>
        <xdr:cNvSpPr/>
      </xdr:nvSpPr>
      <xdr:spPr>
        <a:xfrm>
          <a:off x="3746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12337</xdr:rowOff>
    </xdr:from>
    <xdr:to>
      <xdr:col>15</xdr:col>
      <xdr:colOff>101600</xdr:colOff>
      <xdr:row>107</xdr:row>
      <xdr:rowOff>113937</xdr:rowOff>
    </xdr:to>
    <xdr:sp macro="" textlink="">
      <xdr:nvSpPr>
        <xdr:cNvPr id="295" name="楕円 294"/>
        <xdr:cNvSpPr/>
      </xdr:nvSpPr>
      <xdr:spPr>
        <a:xfrm>
          <a:off x="2857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63137</xdr:rowOff>
    </xdr:from>
    <xdr:to>
      <xdr:col>19</xdr:col>
      <xdr:colOff>177800</xdr:colOff>
      <xdr:row>108</xdr:row>
      <xdr:rowOff>68036</xdr:rowOff>
    </xdr:to>
    <xdr:cxnSp macro="">
      <xdr:nvCxnSpPr>
        <xdr:cNvPr id="296" name="直線コネクタ 295"/>
        <xdr:cNvCxnSpPr/>
      </xdr:nvCxnSpPr>
      <xdr:spPr>
        <a:xfrm>
          <a:off x="2908300" y="18408287"/>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297" name="n_1aveValue【市民会館】&#10;有形固定資産減価償却率"/>
        <xdr:cNvSpPr txBox="1"/>
      </xdr:nvSpPr>
      <xdr:spPr>
        <a:xfrm>
          <a:off x="3582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298" name="n_2aveValue【市民会館】&#10;有形固定資産減価償却率"/>
        <xdr:cNvSpPr txBox="1"/>
      </xdr:nvSpPr>
      <xdr:spPr>
        <a:xfrm>
          <a:off x="2705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299" name="n_3aveValue【市民会館】&#10;有形固定資産減価償却率"/>
        <xdr:cNvSpPr txBox="1"/>
      </xdr:nvSpPr>
      <xdr:spPr>
        <a:xfrm>
          <a:off x="1816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300" name="n_4aveValue【市民会館】&#10;有形固定資産減価償却率"/>
        <xdr:cNvSpPr txBox="1"/>
      </xdr:nvSpPr>
      <xdr:spPr>
        <a:xfrm>
          <a:off x="927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109963</xdr:rowOff>
    </xdr:from>
    <xdr:ext cx="405111" cy="259045"/>
    <xdr:sp macro="" textlink="">
      <xdr:nvSpPr>
        <xdr:cNvPr id="301" name="n_1mainValue【市民会館】&#10;有形固定資産減価償却率"/>
        <xdr:cNvSpPr txBox="1"/>
      </xdr:nvSpPr>
      <xdr:spPr>
        <a:xfrm>
          <a:off x="3582044" y="1862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105064</xdr:rowOff>
    </xdr:from>
    <xdr:ext cx="405111" cy="259045"/>
    <xdr:sp macro="" textlink="">
      <xdr:nvSpPr>
        <xdr:cNvPr id="302" name="n_2mainValue【市民会館】&#10;有形固定資産減価償却率"/>
        <xdr:cNvSpPr txBox="1"/>
      </xdr:nvSpPr>
      <xdr:spPr>
        <a:xfrm>
          <a:off x="270574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1" name="テキスト ボックス 3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2" name="直線コネクタ 3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3" name="直線コネクタ 3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4" name="テキスト ボックス 3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5" name="直線コネクタ 3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6" name="テキスト ボックス 3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7" name="直線コネクタ 3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8" name="テキスト ボックス 3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9" name="直線コネクタ 3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0" name="テキスト ボックス 3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1" name="直線コネクタ 3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2" name="テキスト ボックス 3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4" name="テキスト ボックス 3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326" name="直線コネクタ 325"/>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27" name="【市民会館】&#10;一人当たり面積最小値テキスト"/>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28" name="直線コネクタ 327"/>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329" name="【市民会館】&#10;一人当たり面積最大値テキスト"/>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330" name="直線コネクタ 329"/>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125365</xdr:rowOff>
    </xdr:from>
    <xdr:ext cx="469744" cy="259045"/>
    <xdr:sp macro="" textlink="">
      <xdr:nvSpPr>
        <xdr:cNvPr id="331" name="【市民会館】&#10;一人当たり面積平均値テキスト"/>
        <xdr:cNvSpPr txBox="1"/>
      </xdr:nvSpPr>
      <xdr:spPr>
        <a:xfrm>
          <a:off x="10515600" y="1829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332" name="フローチャート: 判断 331"/>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333" name="フローチャート: 判断 332"/>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334" name="フローチャート: 判断 333"/>
        <xdr:cNvSpPr/>
      </xdr:nvSpPr>
      <xdr:spPr>
        <a:xfrm>
          <a:off x="869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335" name="フローチャート: 判断 334"/>
        <xdr:cNvSpPr/>
      </xdr:nvSpPr>
      <xdr:spPr>
        <a:xfrm>
          <a:off x="7810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336" name="フローチャート: 判断 335"/>
        <xdr:cNvSpPr/>
      </xdr:nvSpPr>
      <xdr:spPr>
        <a:xfrm>
          <a:off x="6921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7" name="テキスト ボックス 3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8" name="テキスト ボックス 3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9" name="テキスト ボックス 3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0" name="テキスト ボックス 3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1" name="テキスト ボックス 3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116839</xdr:rowOff>
    </xdr:from>
    <xdr:to>
      <xdr:col>50</xdr:col>
      <xdr:colOff>165100</xdr:colOff>
      <xdr:row>108</xdr:row>
      <xdr:rowOff>46989</xdr:rowOff>
    </xdr:to>
    <xdr:sp macro="" textlink="">
      <xdr:nvSpPr>
        <xdr:cNvPr id="342" name="楕円 341"/>
        <xdr:cNvSpPr/>
      </xdr:nvSpPr>
      <xdr:spPr>
        <a:xfrm>
          <a:off x="9588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28448</xdr:rowOff>
    </xdr:from>
    <xdr:to>
      <xdr:col>46</xdr:col>
      <xdr:colOff>38100</xdr:colOff>
      <xdr:row>108</xdr:row>
      <xdr:rowOff>130048</xdr:rowOff>
    </xdr:to>
    <xdr:sp macro="" textlink="">
      <xdr:nvSpPr>
        <xdr:cNvPr id="343" name="楕円 342"/>
        <xdr:cNvSpPr/>
      </xdr:nvSpPr>
      <xdr:spPr>
        <a:xfrm>
          <a:off x="8699500" y="185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167639</xdr:rowOff>
    </xdr:from>
    <xdr:to>
      <xdr:col>50</xdr:col>
      <xdr:colOff>114300</xdr:colOff>
      <xdr:row>108</xdr:row>
      <xdr:rowOff>79248</xdr:rowOff>
    </xdr:to>
    <xdr:cxnSp macro="">
      <xdr:nvCxnSpPr>
        <xdr:cNvPr id="344" name="直線コネクタ 343"/>
        <xdr:cNvCxnSpPr/>
      </xdr:nvCxnSpPr>
      <xdr:spPr>
        <a:xfrm flipV="1">
          <a:off x="8750300" y="18512789"/>
          <a:ext cx="88900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75328</xdr:rowOff>
    </xdr:from>
    <xdr:ext cx="469744" cy="259045"/>
    <xdr:sp macro="" textlink="">
      <xdr:nvSpPr>
        <xdr:cNvPr id="345" name="n_1aveValue【市民会館】&#10;一人当たり面積"/>
        <xdr:cNvSpPr txBox="1"/>
      </xdr:nvSpPr>
      <xdr:spPr>
        <a:xfrm>
          <a:off x="9391727" y="180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111523</xdr:rowOff>
    </xdr:from>
    <xdr:ext cx="469744" cy="259045"/>
    <xdr:sp macro="" textlink="">
      <xdr:nvSpPr>
        <xdr:cNvPr id="346" name="n_2aveValue【市民会館】&#10;一人当たり面積"/>
        <xdr:cNvSpPr txBox="1"/>
      </xdr:nvSpPr>
      <xdr:spPr>
        <a:xfrm>
          <a:off x="8515427" y="181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113047</xdr:rowOff>
    </xdr:from>
    <xdr:ext cx="469744" cy="259045"/>
    <xdr:sp macro="" textlink="">
      <xdr:nvSpPr>
        <xdr:cNvPr id="347" name="n_3aveValue【市民会館】&#10;一人当たり面積"/>
        <xdr:cNvSpPr txBox="1"/>
      </xdr:nvSpPr>
      <xdr:spPr>
        <a:xfrm>
          <a:off x="7626427" y="181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95521</xdr:rowOff>
    </xdr:from>
    <xdr:ext cx="469744" cy="259045"/>
    <xdr:sp macro="" textlink="">
      <xdr:nvSpPr>
        <xdr:cNvPr id="348" name="n_4aveValue【市民会館】&#10;一人当たり面積"/>
        <xdr:cNvSpPr txBox="1"/>
      </xdr:nvSpPr>
      <xdr:spPr>
        <a:xfrm>
          <a:off x="6737427" y="1809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38116</xdr:rowOff>
    </xdr:from>
    <xdr:ext cx="469744" cy="259045"/>
    <xdr:sp macro="" textlink="">
      <xdr:nvSpPr>
        <xdr:cNvPr id="349" name="n_1mainValue【市民会館】&#10;一人当たり面積"/>
        <xdr:cNvSpPr txBox="1"/>
      </xdr:nvSpPr>
      <xdr:spPr>
        <a:xfrm>
          <a:off x="93917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121175</xdr:rowOff>
    </xdr:from>
    <xdr:ext cx="469744" cy="259045"/>
    <xdr:sp macro="" textlink="">
      <xdr:nvSpPr>
        <xdr:cNvPr id="350" name="n_2mainValue【市民会館】&#10;一人当たり面積"/>
        <xdr:cNvSpPr txBox="1"/>
      </xdr:nvSpPr>
      <xdr:spPr>
        <a:xfrm>
          <a:off x="8515427"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1" name="正方形/長方形 3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2" name="正方形/長方形 3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3" name="正方形/長方形 3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4" name="正方形/長方形 3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5" name="正方形/長方形 3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6" name="正方形/長方形 3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7" name="正方形/長方形 3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8" name="正方形/長方形 3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9" name="テキスト ボックス 3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0" name="直線コネクタ 3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1" name="テキスト ボックス 36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2" name="直線コネクタ 3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3" name="テキスト ボックス 36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4" name="直線コネクタ 3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5" name="テキスト ボックス 3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6" name="直線コネクタ 3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7" name="テキスト ボックス 3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8" name="直線コネクタ 3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9" name="テキスト ボックス 3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0" name="直線コネクタ 3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1" name="テキスト ボックス 3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2" name="直線コネクタ 3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3" name="テキスト ボックス 37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76" name="直線コネクタ 375"/>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77" name="【一般廃棄物処理施設】&#10;有形固定資産減価償却率最小値テキスト"/>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78" name="直線コネクタ 377"/>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79"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80" name="直線コネクタ 379"/>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81" name="【一般廃棄物処理施設】&#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82" name="フローチャート: 判断 381"/>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383" name="フローチャート: 判断 382"/>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384" name="フローチャート: 判断 383"/>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385" name="フローチャート: 判断 384"/>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386" name="フローチャート: 判断 385"/>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7439</xdr:rowOff>
    </xdr:from>
    <xdr:to>
      <xdr:col>85</xdr:col>
      <xdr:colOff>177800</xdr:colOff>
      <xdr:row>33</xdr:row>
      <xdr:rowOff>109039</xdr:rowOff>
    </xdr:to>
    <xdr:sp macro="" textlink="">
      <xdr:nvSpPr>
        <xdr:cNvPr id="392" name="楕円 391"/>
        <xdr:cNvSpPr/>
      </xdr:nvSpPr>
      <xdr:spPr>
        <a:xfrm>
          <a:off x="16268700" y="56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131916</xdr:rowOff>
    </xdr:from>
    <xdr:ext cx="340478" cy="259045"/>
    <xdr:sp macro="" textlink="">
      <xdr:nvSpPr>
        <xdr:cNvPr id="393" name="【一般廃棄物処理施設】&#10;有形固定資産減価償却率該当値テキスト"/>
        <xdr:cNvSpPr txBox="1"/>
      </xdr:nvSpPr>
      <xdr:spPr>
        <a:xfrm>
          <a:off x="16357600" y="5618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35197</xdr:rowOff>
    </xdr:from>
    <xdr:to>
      <xdr:col>81</xdr:col>
      <xdr:colOff>101600</xdr:colOff>
      <xdr:row>41</xdr:row>
      <xdr:rowOff>136797</xdr:rowOff>
    </xdr:to>
    <xdr:sp macro="" textlink="">
      <xdr:nvSpPr>
        <xdr:cNvPr id="394" name="楕円 393"/>
        <xdr:cNvSpPr/>
      </xdr:nvSpPr>
      <xdr:spPr>
        <a:xfrm>
          <a:off x="15430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58239</xdr:rowOff>
    </xdr:from>
    <xdr:to>
      <xdr:col>85</xdr:col>
      <xdr:colOff>127000</xdr:colOff>
      <xdr:row>41</xdr:row>
      <xdr:rowOff>85997</xdr:rowOff>
    </xdr:to>
    <xdr:cxnSp macro="">
      <xdr:nvCxnSpPr>
        <xdr:cNvPr id="395" name="直線コネクタ 394"/>
        <xdr:cNvCxnSpPr/>
      </xdr:nvCxnSpPr>
      <xdr:spPr>
        <a:xfrm flipV="1">
          <a:off x="15481300" y="5716089"/>
          <a:ext cx="838200" cy="139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44994</xdr:rowOff>
    </xdr:from>
    <xdr:to>
      <xdr:col>76</xdr:col>
      <xdr:colOff>165100</xdr:colOff>
      <xdr:row>40</xdr:row>
      <xdr:rowOff>146594</xdr:rowOff>
    </xdr:to>
    <xdr:sp macro="" textlink="">
      <xdr:nvSpPr>
        <xdr:cNvPr id="396" name="楕円 395"/>
        <xdr:cNvSpPr/>
      </xdr:nvSpPr>
      <xdr:spPr>
        <a:xfrm>
          <a:off x="14541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95794</xdr:rowOff>
    </xdr:from>
    <xdr:to>
      <xdr:col>81</xdr:col>
      <xdr:colOff>50800</xdr:colOff>
      <xdr:row>41</xdr:row>
      <xdr:rowOff>85997</xdr:rowOff>
    </xdr:to>
    <xdr:cxnSp macro="">
      <xdr:nvCxnSpPr>
        <xdr:cNvPr id="397" name="直線コネクタ 396"/>
        <xdr:cNvCxnSpPr/>
      </xdr:nvCxnSpPr>
      <xdr:spPr>
        <a:xfrm>
          <a:off x="14592300" y="6953794"/>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398" name="n_1aveValue【一般廃棄物処理施設】&#10;有形固定資産減価償却率"/>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399" name="n_2aveValue【一般廃棄物処理施設】&#10;有形固定資産減価償却率"/>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400" name="n_3aveValue【一般廃棄物処理施設】&#10;有形固定資産減価償却率"/>
        <xdr:cNvSpPr txBox="1"/>
      </xdr:nvSpPr>
      <xdr:spPr>
        <a:xfrm>
          <a:off x="13500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401" name="n_4aveValue【一般廃棄物処理施設】&#10;有形固定資産減価償却率"/>
        <xdr:cNvSpPr txBox="1"/>
      </xdr:nvSpPr>
      <xdr:spPr>
        <a:xfrm>
          <a:off x="12611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127924</xdr:rowOff>
    </xdr:from>
    <xdr:ext cx="405111" cy="259045"/>
    <xdr:sp macro="" textlink="">
      <xdr:nvSpPr>
        <xdr:cNvPr id="402" name="n_1mainValue【一般廃棄物処理施設】&#10;有形固定資産減価償却率"/>
        <xdr:cNvSpPr txBox="1"/>
      </xdr:nvSpPr>
      <xdr:spPr>
        <a:xfrm>
          <a:off x="152660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137721</xdr:rowOff>
    </xdr:from>
    <xdr:ext cx="405111" cy="259045"/>
    <xdr:sp macro="" textlink="">
      <xdr:nvSpPr>
        <xdr:cNvPr id="403" name="n_2mainValue【一般廃棄物処理施設】&#10;有形固定資産減価償却率"/>
        <xdr:cNvSpPr txBox="1"/>
      </xdr:nvSpPr>
      <xdr:spPr>
        <a:xfrm>
          <a:off x="14389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4" name="直線コネクタ 41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5" name="テキスト ボックス 41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6" name="直線コネクタ 41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17" name="テキスト ボックス 416"/>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8" name="直線コネクタ 41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19" name="テキスト ボックス 418"/>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0" name="直線コネクタ 41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21" name="テキスト ボックス 420"/>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3" name="テキスト ボックス 42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425" name="直線コネクタ 424"/>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426" name="【一般廃棄物処理施設】&#10;一人当たり有形固定資産（償却資産）額最小値テキスト"/>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427" name="直線コネクタ 426"/>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428" name="【一般廃棄物処理施設】&#10;一人当たり有形固定資産（償却資産）額最大値テキスト"/>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429" name="直線コネクタ 428"/>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430" name="【一般廃棄物処理施設】&#10;一人当たり有形固定資産（償却資産）額平均値テキスト"/>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431" name="フローチャート: 判断 430"/>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432" name="フローチャート: 判断 431"/>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433" name="フローチャート: 判断 432"/>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434" name="フローチャート: 判断 433"/>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435" name="フローチャート: 判断 434"/>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6" name="テキスト ボックス 4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7" name="テキスト ボックス 4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8" name="テキスト ボックス 4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9" name="テキスト ボックス 4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0" name="テキスト ボックス 4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155335</xdr:rowOff>
    </xdr:from>
    <xdr:to>
      <xdr:col>116</xdr:col>
      <xdr:colOff>114300</xdr:colOff>
      <xdr:row>41</xdr:row>
      <xdr:rowOff>85485</xdr:rowOff>
    </xdr:to>
    <xdr:sp macro="" textlink="">
      <xdr:nvSpPr>
        <xdr:cNvPr id="441" name="楕円 440"/>
        <xdr:cNvSpPr/>
      </xdr:nvSpPr>
      <xdr:spPr>
        <a:xfrm>
          <a:off x="22110700" y="701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107067</xdr:rowOff>
    </xdr:from>
    <xdr:ext cx="599010" cy="259045"/>
    <xdr:sp macro="" textlink="">
      <xdr:nvSpPr>
        <xdr:cNvPr id="442" name="【一般廃棄物処理施設】&#10;一人当たり有形固定資産（償却資産）額該当値テキスト"/>
        <xdr:cNvSpPr txBox="1"/>
      </xdr:nvSpPr>
      <xdr:spPr>
        <a:xfrm>
          <a:off x="22199600" y="696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79411</xdr:rowOff>
    </xdr:from>
    <xdr:to>
      <xdr:col>112</xdr:col>
      <xdr:colOff>38100</xdr:colOff>
      <xdr:row>42</xdr:row>
      <xdr:rowOff>9561</xdr:rowOff>
    </xdr:to>
    <xdr:sp macro="" textlink="">
      <xdr:nvSpPr>
        <xdr:cNvPr id="443" name="楕円 442"/>
        <xdr:cNvSpPr/>
      </xdr:nvSpPr>
      <xdr:spPr>
        <a:xfrm>
          <a:off x="21272500" y="710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34685</xdr:rowOff>
    </xdr:from>
    <xdr:to>
      <xdr:col>116</xdr:col>
      <xdr:colOff>63500</xdr:colOff>
      <xdr:row>41</xdr:row>
      <xdr:rowOff>130211</xdr:rowOff>
    </xdr:to>
    <xdr:cxnSp macro="">
      <xdr:nvCxnSpPr>
        <xdr:cNvPr id="444" name="直線コネクタ 443"/>
        <xdr:cNvCxnSpPr/>
      </xdr:nvCxnSpPr>
      <xdr:spPr>
        <a:xfrm flipV="1">
          <a:off x="21323300" y="7064135"/>
          <a:ext cx="838200" cy="9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79990</xdr:rowOff>
    </xdr:from>
    <xdr:to>
      <xdr:col>107</xdr:col>
      <xdr:colOff>101600</xdr:colOff>
      <xdr:row>42</xdr:row>
      <xdr:rowOff>10140</xdr:rowOff>
    </xdr:to>
    <xdr:sp macro="" textlink="">
      <xdr:nvSpPr>
        <xdr:cNvPr id="445" name="楕円 444"/>
        <xdr:cNvSpPr/>
      </xdr:nvSpPr>
      <xdr:spPr>
        <a:xfrm>
          <a:off x="20383500" y="710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130211</xdr:rowOff>
    </xdr:from>
    <xdr:to>
      <xdr:col>111</xdr:col>
      <xdr:colOff>177800</xdr:colOff>
      <xdr:row>41</xdr:row>
      <xdr:rowOff>130790</xdr:rowOff>
    </xdr:to>
    <xdr:cxnSp macro="">
      <xdr:nvCxnSpPr>
        <xdr:cNvPr id="446" name="直線コネクタ 445"/>
        <xdr:cNvCxnSpPr/>
      </xdr:nvCxnSpPr>
      <xdr:spPr>
        <a:xfrm flipV="1">
          <a:off x="20434300" y="7159661"/>
          <a:ext cx="8890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447" name="n_1aveValue【一般廃棄物処理施設】&#10;一人当たり有形固定資産（償却資産）額"/>
        <xdr:cNvSpPr txBox="1"/>
      </xdr:nvSpPr>
      <xdr:spPr>
        <a:xfrm>
          <a:off x="21011095" y="67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448" name="n_2aveValue【一般廃棄物処理施設】&#10;一人当たり有形固定資産（償却資産）額"/>
        <xdr:cNvSpPr txBox="1"/>
      </xdr:nvSpPr>
      <xdr:spPr>
        <a:xfrm>
          <a:off x="2013479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449" name="n_3aveValue【一般廃棄物処理施設】&#10;一人当たり有形固定資産（償却資産）額"/>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450" name="n_4aveValue【一般廃棄物処理施設】&#10;一人当たり有形固定資産（償却資産）額"/>
        <xdr:cNvSpPr txBox="1"/>
      </xdr:nvSpPr>
      <xdr:spPr>
        <a:xfrm>
          <a:off x="18356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688</xdr:rowOff>
    </xdr:from>
    <xdr:ext cx="469744" cy="259045"/>
    <xdr:sp macro="" textlink="">
      <xdr:nvSpPr>
        <xdr:cNvPr id="451" name="n_1mainValue【一般廃棄物処理施設】&#10;一人当たり有形固定資産（償却資産）額"/>
        <xdr:cNvSpPr txBox="1"/>
      </xdr:nvSpPr>
      <xdr:spPr>
        <a:xfrm>
          <a:off x="21075728" y="720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1267</xdr:rowOff>
    </xdr:from>
    <xdr:ext cx="469744" cy="259045"/>
    <xdr:sp macro="" textlink="">
      <xdr:nvSpPr>
        <xdr:cNvPr id="452" name="n_2mainValue【一般廃棄物処理施設】&#10;一人当たり有形固定資産（償却資産）額"/>
        <xdr:cNvSpPr txBox="1"/>
      </xdr:nvSpPr>
      <xdr:spPr>
        <a:xfrm>
          <a:off x="20199428" y="720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9" name="正方形/長方形 4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0" name="正方形/長方形 4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1" name="正方形/長方形 4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2" name="正方形/長方形 4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3" name="正方形/長方形 4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4" name="正方形/長方形 4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5" name="正方形/長方形 4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6" name="正方形/長方形 47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4" name="正方形/長方形 48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5" name="正方形/長方形 4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6" name="正方形/長方形 4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7" name="正方形/長方形 4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8" name="正方形/長方形 4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9" name="正方形/長方形 4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0" name="正方形/長方形 4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1" name="正方形/長方形 4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2" name="正方形/長方形 4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3" name="テキスト ボックス 4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4" name="直線コネクタ 4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95" name="テキスト ボックス 49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96" name="直線コネクタ 4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97" name="テキスト ボックス 49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8" name="直線コネクタ 4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9" name="テキスト ボックス 4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0" name="直線コネクタ 4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1" name="テキスト ボックス 5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2" name="直線コネクタ 5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3" name="テキスト ボックス 5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4" name="直線コネクタ 5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5" name="テキスト ボックス 5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6" name="直線コネクタ 5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07" name="テキスト ボックス 50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8" name="直線コネクタ 5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510" name="直線コネクタ 509"/>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1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12" name="直線コネクタ 51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13"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14" name="直線コネクタ 513"/>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515" name="【庁舎】&#10;有形固定資産減価償却率平均値テキスト"/>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516" name="フローチャート: 判断 515"/>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517" name="フローチャート: 判断 516"/>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518" name="フローチャート: 判断 517"/>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519" name="フローチャート: 判断 518"/>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520" name="フローチャート: 判断 519"/>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1" name="テキスト ボックス 5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2" name="テキスト ボックス 5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3" name="テキスト ボックス 5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4" name="テキスト ボックス 5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5" name="テキスト ボックス 5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131536</xdr:rowOff>
    </xdr:from>
    <xdr:to>
      <xdr:col>85</xdr:col>
      <xdr:colOff>177800</xdr:colOff>
      <xdr:row>109</xdr:row>
      <xdr:rowOff>61686</xdr:rowOff>
    </xdr:to>
    <xdr:sp macro="" textlink="">
      <xdr:nvSpPr>
        <xdr:cNvPr id="526" name="楕円 525"/>
        <xdr:cNvSpPr/>
      </xdr:nvSpPr>
      <xdr:spPr>
        <a:xfrm>
          <a:off x="16268700" y="186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46463</xdr:rowOff>
    </xdr:from>
    <xdr:ext cx="405111" cy="259045"/>
    <xdr:sp macro="" textlink="">
      <xdr:nvSpPr>
        <xdr:cNvPr id="527" name="【庁舎】&#10;有形固定資産減価償却率該当値テキスト"/>
        <xdr:cNvSpPr txBox="1"/>
      </xdr:nvSpPr>
      <xdr:spPr>
        <a:xfrm>
          <a:off x="16357600" y="18563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115207</xdr:rowOff>
    </xdr:from>
    <xdr:to>
      <xdr:col>81</xdr:col>
      <xdr:colOff>101600</xdr:colOff>
      <xdr:row>109</xdr:row>
      <xdr:rowOff>45357</xdr:rowOff>
    </xdr:to>
    <xdr:sp macro="" textlink="">
      <xdr:nvSpPr>
        <xdr:cNvPr id="528" name="楕円 527"/>
        <xdr:cNvSpPr/>
      </xdr:nvSpPr>
      <xdr:spPr>
        <a:xfrm>
          <a:off x="154305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166007</xdr:rowOff>
    </xdr:from>
    <xdr:to>
      <xdr:col>85</xdr:col>
      <xdr:colOff>127000</xdr:colOff>
      <xdr:row>109</xdr:row>
      <xdr:rowOff>10886</xdr:rowOff>
    </xdr:to>
    <xdr:cxnSp macro="">
      <xdr:nvCxnSpPr>
        <xdr:cNvPr id="529" name="直線コネクタ 528"/>
        <xdr:cNvCxnSpPr/>
      </xdr:nvCxnSpPr>
      <xdr:spPr>
        <a:xfrm>
          <a:off x="15481300" y="1868260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116839</xdr:rowOff>
    </xdr:from>
    <xdr:to>
      <xdr:col>76</xdr:col>
      <xdr:colOff>165100</xdr:colOff>
      <xdr:row>108</xdr:row>
      <xdr:rowOff>46989</xdr:rowOff>
    </xdr:to>
    <xdr:sp macro="" textlink="">
      <xdr:nvSpPr>
        <xdr:cNvPr id="530" name="楕円 529"/>
        <xdr:cNvSpPr/>
      </xdr:nvSpPr>
      <xdr:spPr>
        <a:xfrm>
          <a:off x="14541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167639</xdr:rowOff>
    </xdr:from>
    <xdr:to>
      <xdr:col>81</xdr:col>
      <xdr:colOff>50800</xdr:colOff>
      <xdr:row>108</xdr:row>
      <xdr:rowOff>166007</xdr:rowOff>
    </xdr:to>
    <xdr:cxnSp macro="">
      <xdr:nvCxnSpPr>
        <xdr:cNvPr id="531" name="直線コネクタ 530"/>
        <xdr:cNvCxnSpPr/>
      </xdr:nvCxnSpPr>
      <xdr:spPr>
        <a:xfrm>
          <a:off x="14592300" y="18512789"/>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532" name="n_1aveValue【庁舎】&#10;有形固定資産減価償却率"/>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533" name="n_2aveValue【庁舎】&#10;有形固定資産減価償却率"/>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534" name="n_3aveValue【庁舎】&#10;有形固定資産減価償却率"/>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535" name="n_4aveValue【庁舎】&#10;有形固定資産減価償却率"/>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36484</xdr:rowOff>
    </xdr:from>
    <xdr:ext cx="405111" cy="259045"/>
    <xdr:sp macro="" textlink="">
      <xdr:nvSpPr>
        <xdr:cNvPr id="536" name="n_1mainValue【庁舎】&#10;有形固定資産減価償却率"/>
        <xdr:cNvSpPr txBox="1"/>
      </xdr:nvSpPr>
      <xdr:spPr>
        <a:xfrm>
          <a:off x="15266044" y="187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38116</xdr:rowOff>
    </xdr:from>
    <xdr:ext cx="405111" cy="259045"/>
    <xdr:sp macro="" textlink="">
      <xdr:nvSpPr>
        <xdr:cNvPr id="537" name="n_2mainValue【庁舎】&#10;有形固定資産減価償却率"/>
        <xdr:cNvSpPr txBox="1"/>
      </xdr:nvSpPr>
      <xdr:spPr>
        <a:xfrm>
          <a:off x="14389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8" name="正方形/長方形 5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9" name="正方形/長方形 5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0" name="正方形/長方形 5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1" name="正方形/長方形 5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2" name="正方形/長方形 5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3" name="正方形/長方形 5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4" name="正方形/長方形 5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5" name="正方形/長方形 5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6" name="テキスト ボックス 5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7" name="直線コネクタ 5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48" name="直線コネクタ 5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49" name="テキスト ボックス 5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0" name="直線コネクタ 5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1" name="テキスト ボックス 5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2" name="直線コネクタ 5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3" name="テキスト ボックス 5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54" name="直線コネクタ 5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55" name="テキスト ボックス 5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56" name="直線コネクタ 5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57" name="テキスト ボックス 556"/>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8" name="直線コネクタ 5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59" name="テキスト ボックス 55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561" name="直線コネクタ 560"/>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562" name="【庁舎】&#10;一人当たり面積最小値テキスト"/>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563" name="直線コネクタ 562"/>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564" name="【庁舎】&#10;一人当たり面積最大値テキスト"/>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565" name="直線コネクタ 564"/>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566" name="【庁舎】&#10;一人当たり面積平均値テキスト"/>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567" name="フローチャート: 判断 566"/>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568" name="フローチャート: 判断 567"/>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569" name="フローチャート: 判断 568"/>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570" name="フローチャート: 判断 569"/>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571" name="フローチャート: 判断 570"/>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2" name="テキスト ボックス 5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3" name="テキスト ボックス 5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4" name="テキスト ボックス 5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5" name="テキスト ボックス 5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6" name="テキスト ボックス 5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126619</xdr:rowOff>
    </xdr:from>
    <xdr:to>
      <xdr:col>116</xdr:col>
      <xdr:colOff>114300</xdr:colOff>
      <xdr:row>107</xdr:row>
      <xdr:rowOff>56769</xdr:rowOff>
    </xdr:to>
    <xdr:sp macro="" textlink="">
      <xdr:nvSpPr>
        <xdr:cNvPr id="577" name="楕円 576"/>
        <xdr:cNvSpPr/>
      </xdr:nvSpPr>
      <xdr:spPr>
        <a:xfrm>
          <a:off x="22110700" y="1830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149496</xdr:rowOff>
    </xdr:from>
    <xdr:ext cx="469744" cy="259045"/>
    <xdr:sp macro="" textlink="">
      <xdr:nvSpPr>
        <xdr:cNvPr id="578" name="【庁舎】&#10;一人当たり面積該当値テキスト"/>
        <xdr:cNvSpPr txBox="1"/>
      </xdr:nvSpPr>
      <xdr:spPr>
        <a:xfrm>
          <a:off x="22199600" y="1815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11557</xdr:rowOff>
    </xdr:from>
    <xdr:to>
      <xdr:col>112</xdr:col>
      <xdr:colOff>38100</xdr:colOff>
      <xdr:row>107</xdr:row>
      <xdr:rowOff>113157</xdr:rowOff>
    </xdr:to>
    <xdr:sp macro="" textlink="">
      <xdr:nvSpPr>
        <xdr:cNvPr id="579" name="楕円 578"/>
        <xdr:cNvSpPr/>
      </xdr:nvSpPr>
      <xdr:spPr>
        <a:xfrm>
          <a:off x="21272500" y="1835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5969</xdr:rowOff>
    </xdr:from>
    <xdr:to>
      <xdr:col>116</xdr:col>
      <xdr:colOff>63500</xdr:colOff>
      <xdr:row>107</xdr:row>
      <xdr:rowOff>62357</xdr:rowOff>
    </xdr:to>
    <xdr:cxnSp macro="">
      <xdr:nvCxnSpPr>
        <xdr:cNvPr id="580" name="直線コネクタ 579"/>
        <xdr:cNvCxnSpPr/>
      </xdr:nvCxnSpPr>
      <xdr:spPr>
        <a:xfrm flipV="1">
          <a:off x="21323300" y="18351119"/>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69469</xdr:rowOff>
    </xdr:from>
    <xdr:to>
      <xdr:col>107</xdr:col>
      <xdr:colOff>101600</xdr:colOff>
      <xdr:row>107</xdr:row>
      <xdr:rowOff>171069</xdr:rowOff>
    </xdr:to>
    <xdr:sp macro="" textlink="">
      <xdr:nvSpPr>
        <xdr:cNvPr id="581" name="楕円 580"/>
        <xdr:cNvSpPr/>
      </xdr:nvSpPr>
      <xdr:spPr>
        <a:xfrm>
          <a:off x="20383500" y="1841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62357</xdr:rowOff>
    </xdr:from>
    <xdr:to>
      <xdr:col>111</xdr:col>
      <xdr:colOff>177800</xdr:colOff>
      <xdr:row>107</xdr:row>
      <xdr:rowOff>120269</xdr:rowOff>
    </xdr:to>
    <xdr:cxnSp macro="">
      <xdr:nvCxnSpPr>
        <xdr:cNvPr id="582" name="直線コネクタ 581"/>
        <xdr:cNvCxnSpPr/>
      </xdr:nvCxnSpPr>
      <xdr:spPr>
        <a:xfrm flipV="1">
          <a:off x="20434300" y="1840750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583" name="n_1aveValue【庁舎】&#10;一人当たり面積"/>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584" name="n_2aveValue【庁舎】&#10;一人当たり面積"/>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585" name="n_3aveValue【庁舎】&#10;一人当たり面積"/>
        <xdr:cNvSpPr txBox="1"/>
      </xdr:nvSpPr>
      <xdr:spPr>
        <a:xfrm>
          <a:off x="19310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586" name="n_4aveValue【庁舎】&#10;一人当たり面積"/>
        <xdr:cNvSpPr txBox="1"/>
      </xdr:nvSpPr>
      <xdr:spPr>
        <a:xfrm>
          <a:off x="18421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129684</xdr:rowOff>
    </xdr:from>
    <xdr:ext cx="469744" cy="259045"/>
    <xdr:sp macro="" textlink="">
      <xdr:nvSpPr>
        <xdr:cNvPr id="587" name="n_1mainValue【庁舎】&#10;一人当たり面積"/>
        <xdr:cNvSpPr txBox="1"/>
      </xdr:nvSpPr>
      <xdr:spPr>
        <a:xfrm>
          <a:off x="21075727" y="1813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16146</xdr:rowOff>
    </xdr:from>
    <xdr:ext cx="469744" cy="259045"/>
    <xdr:sp macro="" textlink="">
      <xdr:nvSpPr>
        <xdr:cNvPr id="588" name="n_2mainValue【庁舎】&#10;一人当たり面積"/>
        <xdr:cNvSpPr txBox="1"/>
      </xdr:nvSpPr>
      <xdr:spPr>
        <a:xfrm>
          <a:off x="20199427" y="1818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9" name="正方形/長方形 5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0" name="正方形/長方形 5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1" name="テキスト ボックス 5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庁舎においては</a:t>
          </a:r>
          <a:r>
            <a:rPr kumimoji="1" lang="en-US" altLang="ja-JP" sz="1100">
              <a:solidFill>
                <a:schemeClr val="dk1"/>
              </a:solidFill>
              <a:effectLst/>
              <a:latin typeface="+mn-lt"/>
              <a:ea typeface="+mn-ea"/>
              <a:cs typeface="+mn-cs"/>
            </a:rPr>
            <a:t>98.5</a:t>
          </a:r>
          <a:r>
            <a:rPr kumimoji="1" lang="ja-JP" altLang="ja-JP" sz="1100">
              <a:solidFill>
                <a:schemeClr val="dk1"/>
              </a:solidFill>
              <a:effectLst/>
              <a:latin typeface="+mn-lt"/>
              <a:ea typeface="+mn-ea"/>
              <a:cs typeface="+mn-cs"/>
            </a:rPr>
            <a:t>％と老朽化がかなり進んでおり、早急な対応は必要です。</a:t>
          </a:r>
          <a:endParaRPr lang="ja-JP" altLang="ja-JP" sz="1400">
            <a:effectLst/>
          </a:endParaRPr>
        </a:p>
        <a:p>
          <a:r>
            <a:rPr kumimoji="1" lang="ja-JP" altLang="ja-JP" sz="1100">
              <a:solidFill>
                <a:schemeClr val="dk1"/>
              </a:solidFill>
              <a:effectLst/>
              <a:latin typeface="+mn-lt"/>
              <a:ea typeface="+mn-ea"/>
              <a:cs typeface="+mn-cs"/>
            </a:rPr>
            <a:t>他の分類においても平均値より高い傾向にありますので、村全体として今後の施設管理には具体的な方策と適切な維持管理に取り組んでいきます。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1,229
1,080
571.41
3,085,491
3,022,728
60,663
1,820,117
3,000,407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類似団体をやや上回る（０．０２ポイント）財政力指数ではあるが、平成２９年度、平成３０年度、令和１年度と増収傾向にあった村税が、令和２年度から新型コロナウイルス感染症の影響により、税収・人口ともに大幅な影響があったことから、全国平均には程遠い状況にある。</a:t>
          </a:r>
          <a:endParaRPr lang="ja-JP" altLang="ja-JP" sz="1300">
            <a:effectLst/>
            <a:latin typeface="UD デジタル 教科書体 N-B" panose="02020700000000000000" pitchFamily="17" charset="-128"/>
            <a:ea typeface="UD デジタル 教科書体 N-B" panose="02020700000000000000" pitchFamily="17"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15724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3654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365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595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825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152901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53720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76701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99682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令和２年度決算から８．０％改善されたものの、依然として類似団体中の下位に位置している。人件費、扶助費を除く全てにおいて、類似団体を上回っていることから、引き続き、投資的経費の管理や施設の統廃合など、行財政改革の取り組みを一層推進し、義務的経費の抑制に努める。</a:t>
          </a:r>
          <a:endParaRPr lang="ja-JP" altLang="ja-JP" sz="1300">
            <a:effectLst/>
            <a:latin typeface="UD デジタル 教科書体 N-B" panose="02020700000000000000" pitchFamily="17" charset="-128"/>
            <a:ea typeface="UD デジタル 教科書体 N-B" panose="02020700000000000000" pitchFamily="17" charset="-128"/>
          </a:endParaRPr>
        </a:p>
        <a:p>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なお、前年度に比して大幅に改善した要因については、特に物件費において、感染症対策としての特定財源（国道支出金）があったことによる。</a:t>
          </a:r>
          <a:endParaRPr lang="ja-JP" altLang="ja-JP" sz="1300">
            <a:effectLst/>
            <a:latin typeface="UD デジタル 教科書体 N-B" panose="02020700000000000000" pitchFamily="17" charset="-128"/>
            <a:ea typeface="UD デジタル 教科書体 N-B" panose="02020700000000000000" pitchFamily="17"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10160</xdr:rowOff>
    </xdr:from>
    <xdr:to>
      <xdr:col>23</xdr:col>
      <xdr:colOff>133350</xdr:colOff>
      <xdr:row>67</xdr:row>
      <xdr:rowOff>80010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32586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80010</xdr:rowOff>
    </xdr:from>
    <xdr:to>
      <xdr:col>19</xdr:col>
      <xdr:colOff>133350</xdr:colOff>
      <xdr:row>67</xdr:row>
      <xdr:rowOff>110172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56716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92075</xdr:rowOff>
    </xdr:from>
    <xdr:to>
      <xdr:col>15</xdr:col>
      <xdr:colOff>82550</xdr:colOff>
      <xdr:row>67</xdr:row>
      <xdr:rowOff>110172</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57922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16669</xdr:rowOff>
    </xdr:from>
    <xdr:to>
      <xdr:col>11</xdr:col>
      <xdr:colOff>31750</xdr:colOff>
      <xdr:row>67</xdr:row>
      <xdr:rowOff>92075</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503819"/>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89234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0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80186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0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29210</xdr:rowOff>
    </xdr:from>
    <xdr:to>
      <xdr:col>19</xdr:col>
      <xdr:colOff>184150</xdr:colOff>
      <xdr:row>67</xdr:row>
      <xdr:rowOff>130810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115587</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60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59372</xdr:rowOff>
    </xdr:from>
    <xdr:to>
      <xdr:col>15</xdr:col>
      <xdr:colOff>133350</xdr:colOff>
      <xdr:row>67</xdr:row>
      <xdr:rowOff>160972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5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145749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6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41275</xdr:rowOff>
    </xdr:from>
    <xdr:to>
      <xdr:col>11</xdr:col>
      <xdr:colOff>82550</xdr:colOff>
      <xdr:row>67</xdr:row>
      <xdr:rowOff>142875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52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127652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61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137319</xdr:rowOff>
    </xdr:from>
    <xdr:to>
      <xdr:col>7</xdr:col>
      <xdr:colOff>31750</xdr:colOff>
      <xdr:row>67</xdr:row>
      <xdr:rowOff>67469</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45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52246</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53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類似団体平均に比べ高くなっているのは、主に物件費を要因としており、保有する公共施設数が多く、その維持管理に費用がかかっているためである。今後は、老朽施設の統廃合を積極的に進めていく。</a:t>
          </a:r>
          <a:endParaRPr lang="ja-JP" altLang="ja-JP" sz="1300">
            <a:effectLst/>
            <a:latin typeface="UD デジタル 教科書体 N-B" panose="02020700000000000000" pitchFamily="17" charset="-128"/>
            <a:ea typeface="UD デジタル 教科書体 N-B" panose="02020700000000000000" pitchFamily="17"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16990</xdr:rowOff>
    </xdr:from>
    <xdr:to>
      <xdr:col>23</xdr:col>
      <xdr:colOff>133350</xdr:colOff>
      <xdr:row>83</xdr:row>
      <xdr:rowOff>62730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47340"/>
          <a:ext cx="838200" cy="4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119380</xdr:rowOff>
    </xdr:from>
    <xdr:to>
      <xdr:col>19</xdr:col>
      <xdr:colOff>133350</xdr:colOff>
      <xdr:row>83</xdr:row>
      <xdr:rowOff>16990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78280"/>
          <a:ext cx="889000" cy="6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119380</xdr:rowOff>
    </xdr:from>
    <xdr:to>
      <xdr:col>15</xdr:col>
      <xdr:colOff>82550</xdr:colOff>
      <xdr:row>82</xdr:row>
      <xdr:rowOff>133347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178280"/>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133347</xdr:rowOff>
    </xdr:from>
    <xdr:to>
      <xdr:col>11</xdr:col>
      <xdr:colOff>31750</xdr:colOff>
      <xdr:row>82</xdr:row>
      <xdr:rowOff>142926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192247"/>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11930</xdr:rowOff>
    </xdr:from>
    <xdr:to>
      <xdr:col>23</xdr:col>
      <xdr:colOff>184150</xdr:colOff>
      <xdr:row>83</xdr:row>
      <xdr:rowOff>113530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4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155457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137640</xdr:rowOff>
    </xdr:from>
    <xdr:to>
      <xdr:col>19</xdr:col>
      <xdr:colOff>184150</xdr:colOff>
      <xdr:row>83</xdr:row>
      <xdr:rowOff>67790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52567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68580</xdr:rowOff>
    </xdr:from>
    <xdr:to>
      <xdr:col>15</xdr:col>
      <xdr:colOff>133350</xdr:colOff>
      <xdr:row>82</xdr:row>
      <xdr:rowOff>170180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2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154957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1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82547</xdr:rowOff>
    </xdr:from>
    <xdr:to>
      <xdr:col>11</xdr:col>
      <xdr:colOff>82550</xdr:colOff>
      <xdr:row>83</xdr:row>
      <xdr:rowOff>12697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4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168924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2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92126</xdr:rowOff>
    </xdr:from>
    <xdr:to>
      <xdr:col>7</xdr:col>
      <xdr:colOff>31750</xdr:colOff>
      <xdr:row>83</xdr:row>
      <xdr:rowOff>22276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5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7053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3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UD デジタル 教科書体 N-B" panose="02020700000000000000" pitchFamily="17" charset="-128"/>
              <a:ea typeface="UD デジタル 教科書体 N-B" panose="02020700000000000000" pitchFamily="17" charset="-128"/>
              <a:cs typeface="+mn-cs"/>
            </a:rPr>
            <a:t>　前年度に比較し、０．８ポイント上昇しているが、給与体系の見直しが遅れ、類似団体平均を上回っている。これは退職者不補充による年齢層の偏りがあるためであり、これを解消しつつ中長期的な計画でラスパイレス指数の引き下げに努める。</a:t>
          </a:r>
          <a:endParaRPr lang="ja-JP" altLang="ja-JP" sz="1300">
            <a:effectLst/>
            <a:latin typeface="UD デジタル 教科書体 N-B" panose="02020700000000000000" pitchFamily="17" charset="-128"/>
            <a:ea typeface="UD デジタル 教科書体 N-B" panose="02020700000000000000" pitchFamily="17"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168911</xdr:rowOff>
    </xdr:from>
    <xdr:to>
      <xdr:col>81</xdr:col>
      <xdr:colOff>44450</xdr:colOff>
      <xdr:row>88</xdr:row>
      <xdr:rowOff>168911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256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88</xdr:row>
      <xdr:rowOff>168911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2082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96520</xdr:rowOff>
    </xdr:from>
    <xdr:to>
      <xdr:col>72</xdr:col>
      <xdr:colOff>203200</xdr:colOff>
      <xdr:row>88</xdr:row>
      <xdr:rowOff>120650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841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96520</xdr:rowOff>
    </xdr:from>
    <xdr:to>
      <xdr:col>68</xdr:col>
      <xdr:colOff>152400</xdr:colOff>
      <xdr:row>89</xdr:row>
      <xdr:rowOff>21589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841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118111</xdr:rowOff>
    </xdr:from>
    <xdr:to>
      <xdr:col>81</xdr:col>
      <xdr:colOff>95250</xdr:colOff>
      <xdr:row>89</xdr:row>
      <xdr:rowOff>48261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13988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10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118111</xdr:rowOff>
    </xdr:from>
    <xdr:to>
      <xdr:col>77</xdr:col>
      <xdr:colOff>95250</xdr:colOff>
      <xdr:row>89</xdr:row>
      <xdr:rowOff>48261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33038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29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45720</xdr:rowOff>
    </xdr:from>
    <xdr:to>
      <xdr:col>68</xdr:col>
      <xdr:colOff>203200</xdr:colOff>
      <xdr:row>88</xdr:row>
      <xdr:rowOff>147320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132097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142239</xdr:rowOff>
    </xdr:from>
    <xdr:to>
      <xdr:col>64</xdr:col>
      <xdr:colOff>152400</xdr:colOff>
      <xdr:row>89</xdr:row>
      <xdr:rowOff>72389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57166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職員数は、令和２年度に比して１人減となっているが、新型コロナウイルス感染症の影響により、観光産業における就労機会の減少により、住民基本台帳登載人口の大幅減（令和１年</a:t>
          </a:r>
          <a:r>
            <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1,613</a:t>
          </a:r>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人、令和２年</a:t>
          </a:r>
          <a:r>
            <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1,315</a:t>
          </a:r>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人、令和３年</a:t>
          </a:r>
          <a:r>
            <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1,229</a:t>
          </a:r>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人）により類似団体を大幅に上回っている。今後については、新型コロナウイルス感染症の「５類感染症」へと変更されることにより就労環境の改善が見込まれることから、類似団体平均へ近づくことが見込まれる。（令和５年１月末</a:t>
          </a:r>
          <a:r>
            <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1,425</a:t>
          </a:r>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人）</a:t>
          </a:r>
          <a:endParaRPr lang="ja-JP" altLang="ja-JP" sz="1300">
            <a:effectLst/>
            <a:latin typeface="UD デジタル 教科書体 N-B" panose="02020700000000000000" pitchFamily="17" charset="-128"/>
            <a:ea typeface="UD デジタル 教科書体 N-B" panose="02020700000000000000" pitchFamily="17"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118013</xdr:rowOff>
    </xdr:from>
    <xdr:to>
      <xdr:col>81</xdr:col>
      <xdr:colOff>44450</xdr:colOff>
      <xdr:row>60</xdr:row>
      <xdr:rowOff>151106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05013"/>
          <a:ext cx="8382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23792</xdr:rowOff>
    </xdr:from>
    <xdr:to>
      <xdr:col>77</xdr:col>
      <xdr:colOff>44450</xdr:colOff>
      <xdr:row>60</xdr:row>
      <xdr:rowOff>118013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10792"/>
          <a:ext cx="889000" cy="9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23792</xdr:rowOff>
    </xdr:from>
    <xdr:to>
      <xdr:col>72</xdr:col>
      <xdr:colOff>203200</xdr:colOff>
      <xdr:row>60</xdr:row>
      <xdr:rowOff>27239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31079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26549</xdr:rowOff>
    </xdr:from>
    <xdr:to>
      <xdr:col>68</xdr:col>
      <xdr:colOff>152400</xdr:colOff>
      <xdr:row>60</xdr:row>
      <xdr:rowOff>27239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13549"/>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100306</xdr:rowOff>
    </xdr:from>
    <xdr:to>
      <xdr:col>81</xdr:col>
      <xdr:colOff>95250</xdr:colOff>
      <xdr:row>61</xdr:row>
      <xdr:rowOff>30456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72383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5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67213</xdr:rowOff>
    </xdr:from>
    <xdr:to>
      <xdr:col>77</xdr:col>
      <xdr:colOff>95250</xdr:colOff>
      <xdr:row>60</xdr:row>
      <xdr:rowOff>168813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5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153590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40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144442</xdr:rowOff>
    </xdr:from>
    <xdr:to>
      <xdr:col>73</xdr:col>
      <xdr:colOff>44450</xdr:colOff>
      <xdr:row>60</xdr:row>
      <xdr:rowOff>74592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59369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34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147889</xdr:rowOff>
    </xdr:from>
    <xdr:to>
      <xdr:col>68</xdr:col>
      <xdr:colOff>203200</xdr:colOff>
      <xdr:row>60</xdr:row>
      <xdr:rowOff>78039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62816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34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147199</xdr:rowOff>
    </xdr:from>
    <xdr:to>
      <xdr:col>64</xdr:col>
      <xdr:colOff>152400</xdr:colOff>
      <xdr:row>60</xdr:row>
      <xdr:rowOff>77349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62126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34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類似団体を若干上回っているが、令和１年度実施の保育所新築事業による過疎対策事業債の償還開始があったことがあげられる。なお、平成２２、２１年度実施の消防自動車購入、村道舗装工事、小学校体育館耐震化工事などの償還が完了したことで、前年度から若干の改善があった。今後とも、緊急度・住民ニーズを的確に把握した事業の選択により、起債に大きく頼ることのない財政運営に努める。</a:t>
          </a:r>
          <a:endParaRPr lang="ja-JP" altLang="ja-JP" sz="1300">
            <a:effectLst/>
            <a:latin typeface="UD デジタル 教科書体 N-B" panose="02020700000000000000" pitchFamily="17" charset="-128"/>
            <a:ea typeface="UD デジタル 教科書体 N-B" panose="02020700000000000000" pitchFamily="17"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9313</xdr:rowOff>
    </xdr:from>
    <xdr:to>
      <xdr:col>81</xdr:col>
      <xdr:colOff>44450</xdr:colOff>
      <xdr:row>42</xdr:row>
      <xdr:rowOff>73660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21021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73660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2584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57573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2102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42</xdr:row>
      <xdr:rowOff>9313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1378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102040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UD デジタル 教科書体 N-B" panose="02020700000000000000" pitchFamily="17" charset="-128"/>
              <a:ea typeface="UD デジタル 教科書体 N-B" panose="02020700000000000000" pitchFamily="17" charset="-128"/>
              <a:cs typeface="+mn-cs"/>
            </a:rPr>
            <a:t>　類似団体平均を上回っている主な要因としては、占冠保育所新築、一般廃棄物処分場延命化事業による地方債現在高の増があげられる。また、前年度からの改善については、財政調整基金及び減債基金の積立てによる充当可能財源の増があげられる。今後も公債費等義務的経費の削減を中心とする行財政改革を進め、財政の健全化に努める。</a:t>
          </a:r>
          <a:endParaRPr lang="ja-JP" altLang="ja-JP" sz="1300">
            <a:effectLst/>
            <a:latin typeface="UD デジタル 教科書体 N-B" panose="02020700000000000000" pitchFamily="17" charset="-128"/>
            <a:ea typeface="UD デジタル 教科書体 N-B" panose="02020700000000000000" pitchFamily="17"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129359</xdr:rowOff>
    </xdr:from>
    <xdr:to>
      <xdr:col>81</xdr:col>
      <xdr:colOff>44450</xdr:colOff>
      <xdr:row>18</xdr:row>
      <xdr:rowOff>123371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044009"/>
          <a:ext cx="838200" cy="16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106952</xdr:rowOff>
    </xdr:from>
    <xdr:to>
      <xdr:col>77</xdr:col>
      <xdr:colOff>44450</xdr:colOff>
      <xdr:row>18</xdr:row>
      <xdr:rowOff>123371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3021602"/>
          <a:ext cx="889000" cy="18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60325</xdr:rowOff>
    </xdr:from>
    <xdr:to>
      <xdr:col>72</xdr:col>
      <xdr:colOff>203200</xdr:colOff>
      <xdr:row>17</xdr:row>
      <xdr:rowOff>106952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632075"/>
          <a:ext cx="889000" cy="38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76654</xdr:rowOff>
    </xdr:from>
    <xdr:to>
      <xdr:col>68</xdr:col>
      <xdr:colOff>152400</xdr:colOff>
      <xdr:row>15</xdr:row>
      <xdr:rowOff>60325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476954"/>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78559</xdr:rowOff>
    </xdr:from>
    <xdr:to>
      <xdr:col>81</xdr:col>
      <xdr:colOff>95250</xdr:colOff>
      <xdr:row>18</xdr:row>
      <xdr:rowOff>8709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9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50636</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96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72571</xdr:rowOff>
    </xdr:from>
    <xdr:to>
      <xdr:col>77</xdr:col>
      <xdr:colOff>95250</xdr:colOff>
      <xdr:row>19</xdr:row>
      <xdr:rowOff>2722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1586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158949</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24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56152</xdr:rowOff>
    </xdr:from>
    <xdr:to>
      <xdr:col>73</xdr:col>
      <xdr:colOff>44450</xdr:colOff>
      <xdr:row>17</xdr:row>
      <xdr:rowOff>157752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9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142529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05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9525</xdr:rowOff>
    </xdr:from>
    <xdr:to>
      <xdr:col>68</xdr:col>
      <xdr:colOff>203200</xdr:colOff>
      <xdr:row>15</xdr:row>
      <xdr:rowOff>111125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95902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6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25854</xdr:rowOff>
    </xdr:from>
    <xdr:to>
      <xdr:col>64</xdr:col>
      <xdr:colOff>152400</xdr:colOff>
      <xdr:row>14</xdr:row>
      <xdr:rowOff>127454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4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112231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51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54429</xdr:rowOff>
    </xdr:from>
    <xdr:ext cx="9099176" cy="557892"/>
    <xdr:sp macro="" textlink="">
      <xdr:nvSpPr>
        <xdr:cNvPr id="474" name="テキスト ボックス 473">
          <a:extLst>
            <a:ext uri="{FF2B5EF4-FFF2-40B4-BE49-F238E27FC236}">
              <a16:creationId xmlns:a16="http://schemas.microsoft.com/office/drawing/2014/main" id="{4BC6F3BF-3E9F-4053-9486-26EACF32235F}"/>
            </a:ext>
          </a:extLst>
        </xdr:cNvPr>
        <xdr:cNvSpPr txBox="1"/>
      </xdr:nvSpPr>
      <xdr:spPr>
        <a:xfrm>
          <a:off x="748393" y="4653643"/>
          <a:ext cx="9099176" cy="557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1,229
1,080
571.41
3,085,491
3,022,728
60,663
1,820,117
3,000,407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令和３年度決算については類似団体平均値を下回っているが、全体的に年齢層に偏り（高齢層）があることから人件費が高い傾向にある。これを解消するために中長期的な計画で総数を抑制しつつも計画的な職員採用を進め、業務の効率化図り適正な定員管理及び人件費の抑制に努める。</a:t>
          </a:r>
          <a:endParaRPr lang="ja-JP" altLang="ja-JP" sz="1300">
            <a:effectLst/>
            <a:latin typeface="UD デジタル 教科書体 N-B" panose="02020700000000000000" pitchFamily="17" charset="-128"/>
            <a:ea typeface="UD デジタル 教科書体 N-B" panose="02020700000000000000" pitchFamily="17"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88900</xdr:rowOff>
    </xdr:from>
    <xdr:to>
      <xdr:col>24</xdr:col>
      <xdr:colOff>25400</xdr:colOff>
      <xdr:row>36</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8965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87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123190</xdr:rowOff>
    </xdr:from>
    <xdr:to>
      <xdr:col>15</xdr:col>
      <xdr:colOff>98425</xdr:colOff>
      <xdr:row>36</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53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92710</xdr:rowOff>
    </xdr:from>
    <xdr:to>
      <xdr:col>11</xdr:col>
      <xdr:colOff>9525</xdr:colOff>
      <xdr:row>36</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49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38100</xdr:rowOff>
    </xdr:from>
    <xdr:to>
      <xdr:col>24</xdr:col>
      <xdr:colOff>76200</xdr:colOff>
      <xdr:row>35</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118110</xdr:rowOff>
    </xdr:from>
    <xdr:to>
      <xdr:col>15</xdr:col>
      <xdr:colOff>149225</xdr:colOff>
      <xdr:row>37</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33037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7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72390</xdr:rowOff>
    </xdr:from>
    <xdr:to>
      <xdr:col>11</xdr:col>
      <xdr:colOff>60325</xdr:colOff>
      <xdr:row>37</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41910</xdr:rowOff>
    </xdr:from>
    <xdr:to>
      <xdr:col>6</xdr:col>
      <xdr:colOff>171450</xdr:colOff>
      <xdr:row>36</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システム保守委託料の増加により、類似団体を上回っている。また、各公共施設の老朽化による維持補修費の増加も予測されていることから、公共施設等総合管理計画に基づき、各施設の存廃等の見直しを行うなど、行財政改革を引続き行い、事務事業の見直しにより経費節減に努める。</a:t>
          </a:r>
          <a:endParaRPr lang="ja-JP" altLang="ja-JP" sz="1300">
            <a:effectLst/>
            <a:latin typeface="UD デジタル 教科書体 N-B" panose="02020700000000000000" pitchFamily="17" charset="-128"/>
            <a:ea typeface="UD デジタル 教科書体 N-B" panose="02020700000000000000" pitchFamily="17"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83566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570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85852</xdr:rowOff>
    </xdr:from>
    <xdr:to>
      <xdr:col>78</xdr:col>
      <xdr:colOff>69850</xdr:colOff>
      <xdr:row>17</xdr:row>
      <xdr:rowOff>83566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2905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17</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2905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113284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03022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32766</xdr:rowOff>
    </xdr:from>
    <xdr:to>
      <xdr:col>78</xdr:col>
      <xdr:colOff>120650</xdr:colOff>
      <xdr:row>17</xdr:row>
      <xdr:rowOff>134366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35052</xdr:rowOff>
    </xdr:from>
    <xdr:to>
      <xdr:col>74</xdr:col>
      <xdr:colOff>31750</xdr:colOff>
      <xdr:row>16</xdr:row>
      <xdr:rowOff>136652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62484</xdr:rowOff>
    </xdr:from>
    <xdr:to>
      <xdr:col>65</xdr:col>
      <xdr:colOff>53975</xdr:colOff>
      <xdr:row>18</xdr:row>
      <xdr:rowOff>164084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148861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比較的低い水準で推移してきているが、障がい者の自立支援給付費の増、医療費無償が１８歳までと拡大したことによる医療費の増、また子育て支援対策の充実を進めることから児童福祉費の増が見込まれることからも、財政状況を踏まえ計画的な社会福祉事業を推進していくことに努める。</a:t>
          </a:r>
          <a:endParaRPr lang="ja-JP" altLang="ja-JP" sz="1300">
            <a:effectLst/>
            <a:latin typeface="UD デジタル 教科書体 N-B" panose="02020700000000000000" pitchFamily="17" charset="-128"/>
            <a:ea typeface="UD デジタル 教科書体 N-B" panose="02020700000000000000" pitchFamily="17"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55</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その他に関わる経費について、類似団体を上回った主な要因としては、他会計への繰出金のためと考えられる。</a:t>
          </a:r>
          <a:endParaRPr lang="ja-JP" altLang="ja-JP" sz="1300">
            <a:effectLst/>
            <a:latin typeface="UD デジタル 教科書体 N-B" panose="02020700000000000000" pitchFamily="17" charset="-128"/>
            <a:ea typeface="UD デジタル 教科書体 N-B" panose="02020700000000000000" pitchFamily="17" charset="-128"/>
          </a:endParaRPr>
        </a:p>
        <a:p>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今後も各特別会計における経費の削減に努めるとともに、独立採算の原則に基づき料金等の見直しを検討する。</a:t>
          </a:r>
          <a:endParaRPr lang="ja-JP" altLang="ja-JP" sz="1300">
            <a:effectLst/>
            <a:latin typeface="UD デジタル 教科書体 N-B" panose="02020700000000000000" pitchFamily="17" charset="-128"/>
            <a:ea typeface="UD デジタル 教科書体 N-B" panose="02020700000000000000" pitchFamily="17" charset="-128"/>
          </a:endParaRPr>
        </a:p>
        <a:p>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なお、前年度に比して改善した主な理由として、診療所事業特別会計、歯科診療所事業特別会計において、新型コロナ感染症関連の国道支出金が交付されたことによるものである。</a:t>
          </a:r>
          <a:endParaRPr lang="ja-JP" altLang="ja-JP" sz="1300">
            <a:effectLst/>
            <a:latin typeface="UD デジタル 教科書体 N-B" panose="02020700000000000000" pitchFamily="17" charset="-128"/>
            <a:ea typeface="UD デジタル 教科書体 N-B" panose="02020700000000000000" pitchFamily="17"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69850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110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69850</xdr:rowOff>
    </xdr:from>
    <xdr:to>
      <xdr:col>78</xdr:col>
      <xdr:colOff>69850</xdr:colOff>
      <xdr:row>58</xdr:row>
      <xdr:rowOff>132715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0139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92710</xdr:rowOff>
    </xdr:from>
    <xdr:to>
      <xdr:col>73</xdr:col>
      <xdr:colOff>180975</xdr:colOff>
      <xdr:row>58</xdr:row>
      <xdr:rowOff>132715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0368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xdr:rowOff>
    </xdr:from>
    <xdr:to>
      <xdr:col>69</xdr:col>
      <xdr:colOff>92075</xdr:colOff>
      <xdr:row>58</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453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19050</xdr:rowOff>
    </xdr:from>
    <xdr:to>
      <xdr:col>78</xdr:col>
      <xdr:colOff>120650</xdr:colOff>
      <xdr:row>58</xdr:row>
      <xdr:rowOff>120650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105427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81915</xdr:rowOff>
    </xdr:from>
    <xdr:to>
      <xdr:col>74</xdr:col>
      <xdr:colOff>31750</xdr:colOff>
      <xdr:row>59</xdr:row>
      <xdr:rowOff>12065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168292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1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41910</xdr:rowOff>
    </xdr:from>
    <xdr:to>
      <xdr:col>69</xdr:col>
      <xdr:colOff>142875</xdr:colOff>
      <xdr:row>58</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128287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類似団体・全道・全国平均を上回っているが、主な要因として</a:t>
          </a:r>
          <a:r>
            <a:rPr kumimoji="1" lang="ja-JP" altLang="ja-JP" sz="1300" b="0" i="0" baseline="0">
              <a:solidFill>
                <a:schemeClr val="dk1"/>
              </a:solidFill>
              <a:effectLst/>
              <a:latin typeface="UD デジタル 教科書体 N-B" panose="02020700000000000000" pitchFamily="17" charset="-128"/>
              <a:ea typeface="UD デジタル 教科書体 N-B" panose="02020700000000000000" pitchFamily="17" charset="-128"/>
              <a:cs typeface="+mn-cs"/>
            </a:rPr>
            <a:t>消防・環境衛生・給食等の広域連合負担金など、過疎地特有の財政負担により類似団体平均値を上回ってる。今後も消防経費の増加による負担金の増加が見込まれることからも、補助金を交付する上で適当な事務事業なのかを精査し、必要性の低い事業等については見直しや廃止を行い補助金の削減に努める。</a:t>
          </a:r>
          <a:endParaRPr lang="ja-JP" altLang="ja-JP" sz="1300">
            <a:effectLst/>
            <a:latin typeface="UD デジタル 教科書体 N-B" panose="02020700000000000000" pitchFamily="17" charset="-128"/>
            <a:ea typeface="UD デジタル 教科書体 N-B" panose="02020700000000000000" pitchFamily="17"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38</xdr:row>
      <xdr:rowOff>44704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42264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99568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5598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99568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5232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38</xdr:row>
      <xdr:rowOff>8128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440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48768</xdr:rowOff>
    </xdr:from>
    <xdr:to>
      <xdr:col>74</xdr:col>
      <xdr:colOff>31750</xdr:colOff>
      <xdr:row>38</xdr:row>
      <xdr:rowOff>150368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135145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UD デジタル 教科書体 N-B" panose="02020700000000000000" pitchFamily="17" charset="-128"/>
              <a:ea typeface="UD デジタル 教科書体 N-B" panose="02020700000000000000" pitchFamily="17" charset="-128"/>
              <a:cs typeface="+mn-cs"/>
            </a:rPr>
            <a:t>　高規格救急自動車、簡易水道施設整備事業債など係る元利償還金により増加傾向にある。今後についても、令和１年度、令和３年度に大型の単独事業を実施しており、元利償還金の増加が見込まれるが、計画的な事業実施により地方債発行額の抑制を図っていく。</a:t>
          </a:r>
          <a:endParaRPr lang="ja-JP" altLang="ja-JP" sz="1300">
            <a:effectLst/>
            <a:latin typeface="UD デジタル 教科書体 N-B" panose="02020700000000000000" pitchFamily="17" charset="-128"/>
            <a:ea typeface="UD デジタル 教科書体 N-B" panose="02020700000000000000" pitchFamily="17"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96520</xdr:rowOff>
    </xdr:from>
    <xdr:to>
      <xdr:col>24</xdr:col>
      <xdr:colOff>25400</xdr:colOff>
      <xdr:row>78</xdr:row>
      <xdr:rowOff>27939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9817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96520</xdr:rowOff>
    </xdr:from>
    <xdr:to>
      <xdr:col>19</xdr:col>
      <xdr:colOff>187325</xdr:colOff>
      <xdr:row>77</xdr:row>
      <xdr:rowOff>100330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98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58420</xdr:rowOff>
    </xdr:from>
    <xdr:to>
      <xdr:col>15</xdr:col>
      <xdr:colOff>98425</xdr:colOff>
      <xdr:row>77</xdr:row>
      <xdr:rowOff>100330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600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876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148589</xdr:rowOff>
    </xdr:from>
    <xdr:to>
      <xdr:col>24</xdr:col>
      <xdr:colOff>76200</xdr:colOff>
      <xdr:row>78</xdr:row>
      <xdr:rowOff>78739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120666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45720</xdr:rowOff>
    </xdr:from>
    <xdr:to>
      <xdr:col>20</xdr:col>
      <xdr:colOff>38100</xdr:colOff>
      <xdr:row>77</xdr:row>
      <xdr:rowOff>147320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132097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7620</xdr:rowOff>
    </xdr:from>
    <xdr:to>
      <xdr:col>11</xdr:col>
      <xdr:colOff>60325</xdr:colOff>
      <xdr:row>77</xdr:row>
      <xdr:rowOff>109220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93997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補助費、繰出金ともに類似団体を大幅に上回っていることは、消防・環境衛生・給食等の広域連合負担金、簡易水道事業・下水道事業特別会計への公債費元利償還金相当に係る繰出金の増加、人口の急な減少に伴う、国民健康保険事業特別会計財政の悪化に伴う繰出金の増加が要因である。</a:t>
          </a:r>
          <a:endParaRPr lang="ja-JP" altLang="ja-JP" sz="1300">
            <a:effectLst/>
            <a:latin typeface="UD デジタル 教科書体 N-B" panose="02020700000000000000" pitchFamily="17" charset="-128"/>
            <a:ea typeface="UD デジタル 教科書体 N-B" panose="02020700000000000000" pitchFamily="17"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43724</xdr:rowOff>
    </xdr:from>
    <xdr:to>
      <xdr:col>82</xdr:col>
      <xdr:colOff>107950</xdr:colOff>
      <xdr:row>79</xdr:row>
      <xdr:rowOff>50256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245374"/>
          <a:ext cx="838200" cy="34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50256</xdr:rowOff>
    </xdr:from>
    <xdr:to>
      <xdr:col>78</xdr:col>
      <xdr:colOff>69850</xdr:colOff>
      <xdr:row>79</xdr:row>
      <xdr:rowOff>79648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59480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79648</xdr:rowOff>
    </xdr:from>
    <xdr:to>
      <xdr:col>73</xdr:col>
      <xdr:colOff>180975</xdr:colOff>
      <xdr:row>79</xdr:row>
      <xdr:rowOff>95976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62419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76381</xdr:rowOff>
    </xdr:from>
    <xdr:to>
      <xdr:col>69</xdr:col>
      <xdr:colOff>92075</xdr:colOff>
      <xdr:row>79</xdr:row>
      <xdr:rowOff>95976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6209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164374</xdr:rowOff>
    </xdr:from>
    <xdr:to>
      <xdr:col>82</xdr:col>
      <xdr:colOff>158750</xdr:colOff>
      <xdr:row>77</xdr:row>
      <xdr:rowOff>94524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136451</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16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170906</xdr:rowOff>
    </xdr:from>
    <xdr:to>
      <xdr:col>78</xdr:col>
      <xdr:colOff>120650</xdr:colOff>
      <xdr:row>79</xdr:row>
      <xdr:rowOff>101056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85833</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30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28848</xdr:rowOff>
    </xdr:from>
    <xdr:to>
      <xdr:col>74</xdr:col>
      <xdr:colOff>31750</xdr:colOff>
      <xdr:row>79</xdr:row>
      <xdr:rowOff>130448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115225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45176</xdr:rowOff>
    </xdr:from>
    <xdr:to>
      <xdr:col>69</xdr:col>
      <xdr:colOff>142875</xdr:colOff>
      <xdr:row>79</xdr:row>
      <xdr:rowOff>146776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131553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7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25581</xdr:rowOff>
    </xdr:from>
    <xdr:to>
      <xdr:col>65</xdr:col>
      <xdr:colOff>53975</xdr:colOff>
      <xdr:row>79</xdr:row>
      <xdr:rowOff>127181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111958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5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26750</xdr:rowOff>
    </xdr:from>
    <xdr:to>
      <xdr:col>29</xdr:col>
      <xdr:colOff>127000</xdr:colOff>
      <xdr:row>15</xdr:row>
      <xdr:rowOff>104915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646125"/>
          <a:ext cx="647700" cy="78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104915</xdr:rowOff>
    </xdr:from>
    <xdr:to>
      <xdr:col>26</xdr:col>
      <xdr:colOff>50800</xdr:colOff>
      <xdr:row>16</xdr:row>
      <xdr:rowOff>117501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724290"/>
          <a:ext cx="698500" cy="184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75579</xdr:rowOff>
    </xdr:from>
    <xdr:to>
      <xdr:col>22</xdr:col>
      <xdr:colOff>114300</xdr:colOff>
      <xdr:row>16</xdr:row>
      <xdr:rowOff>117501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866404"/>
          <a:ext cx="698500" cy="41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74129</xdr:rowOff>
    </xdr:from>
    <xdr:to>
      <xdr:col>18</xdr:col>
      <xdr:colOff>177800</xdr:colOff>
      <xdr:row>16</xdr:row>
      <xdr:rowOff>75579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864954"/>
          <a:ext cx="698500" cy="1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147400</xdr:rowOff>
    </xdr:from>
    <xdr:to>
      <xdr:col>29</xdr:col>
      <xdr:colOff>177800</xdr:colOff>
      <xdr:row>15</xdr:row>
      <xdr:rowOff>77550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595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163927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44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54115</xdr:rowOff>
    </xdr:from>
    <xdr:to>
      <xdr:col>26</xdr:col>
      <xdr:colOff>101600</xdr:colOff>
      <xdr:row>15</xdr:row>
      <xdr:rowOff>155715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673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165892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442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66701</xdr:rowOff>
    </xdr:from>
    <xdr:to>
      <xdr:col>22</xdr:col>
      <xdr:colOff>165100</xdr:colOff>
      <xdr:row>16</xdr:row>
      <xdr:rowOff>168301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857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7028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626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24779</xdr:rowOff>
    </xdr:from>
    <xdr:to>
      <xdr:col>19</xdr:col>
      <xdr:colOff>38100</xdr:colOff>
      <xdr:row>16</xdr:row>
      <xdr:rowOff>126379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815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136556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58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23329</xdr:rowOff>
    </xdr:from>
    <xdr:to>
      <xdr:col>15</xdr:col>
      <xdr:colOff>101600</xdr:colOff>
      <xdr:row>16</xdr:row>
      <xdr:rowOff>124929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814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135106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58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245146</xdr:rowOff>
    </xdr:from>
    <xdr:to>
      <xdr:col>29</xdr:col>
      <xdr:colOff>127000</xdr:colOff>
      <xdr:row>35</xdr:row>
      <xdr:rowOff>316709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855496"/>
          <a:ext cx="647700" cy="71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245146</xdr:rowOff>
    </xdr:from>
    <xdr:to>
      <xdr:col>26</xdr:col>
      <xdr:colOff>50800</xdr:colOff>
      <xdr:row>35</xdr:row>
      <xdr:rowOff>335512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55496"/>
          <a:ext cx="698500" cy="90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327494</xdr:rowOff>
    </xdr:from>
    <xdr:to>
      <xdr:col>22</xdr:col>
      <xdr:colOff>114300</xdr:colOff>
      <xdr:row>35</xdr:row>
      <xdr:rowOff>335512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37844"/>
          <a:ext cx="698500" cy="8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327494</xdr:rowOff>
    </xdr:from>
    <xdr:to>
      <xdr:col>18</xdr:col>
      <xdr:colOff>177800</xdr:colOff>
      <xdr:row>35</xdr:row>
      <xdr:rowOff>341295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37844"/>
          <a:ext cx="698500" cy="13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265909</xdr:rowOff>
    </xdr:from>
    <xdr:to>
      <xdr:col>29</xdr:col>
      <xdr:colOff>177800</xdr:colOff>
      <xdr:row>36</xdr:row>
      <xdr:rowOff>24609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76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110986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2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194346</xdr:rowOff>
    </xdr:from>
    <xdr:to>
      <xdr:col>26</xdr:col>
      <xdr:colOff>101600</xdr:colOff>
      <xdr:row>35</xdr:row>
      <xdr:rowOff>295946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04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306123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573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284712</xdr:rowOff>
    </xdr:from>
    <xdr:to>
      <xdr:col>22</xdr:col>
      <xdr:colOff>165100</xdr:colOff>
      <xdr:row>36</xdr:row>
      <xdr:rowOff>43412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95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53589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6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276694</xdr:rowOff>
    </xdr:from>
    <xdr:to>
      <xdr:col>19</xdr:col>
      <xdr:colOff>38100</xdr:colOff>
      <xdr:row>36</xdr:row>
      <xdr:rowOff>35394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87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45571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5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290495</xdr:rowOff>
    </xdr:from>
    <xdr:to>
      <xdr:col>15</xdr:col>
      <xdr:colOff>101600</xdr:colOff>
      <xdr:row>36</xdr:row>
      <xdr:rowOff>49195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00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59372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6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1,229
1,080
571.41
3,085,491
3,022,728
60,663
1,820,117
3,000,407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19308</xdr:rowOff>
    </xdr:from>
    <xdr:to>
      <xdr:col>24</xdr:col>
      <xdr:colOff>63500</xdr:colOff>
      <xdr:row>35</xdr:row>
      <xdr:rowOff>77934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020058"/>
          <a:ext cx="838200" cy="5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77934</xdr:rowOff>
    </xdr:from>
    <xdr:to>
      <xdr:col>19</xdr:col>
      <xdr:colOff>177800</xdr:colOff>
      <xdr:row>36</xdr:row>
      <xdr:rowOff>139214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078684"/>
          <a:ext cx="889000" cy="23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135761</xdr:rowOff>
    </xdr:from>
    <xdr:to>
      <xdr:col>15</xdr:col>
      <xdr:colOff>50800</xdr:colOff>
      <xdr:row>36</xdr:row>
      <xdr:rowOff>139214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6307961"/>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107851</xdr:rowOff>
    </xdr:from>
    <xdr:to>
      <xdr:col>10</xdr:col>
      <xdr:colOff>114300</xdr:colOff>
      <xdr:row>36</xdr:row>
      <xdr:rowOff>135761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280051"/>
          <a:ext cx="889000" cy="2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139958</xdr:rowOff>
    </xdr:from>
    <xdr:to>
      <xdr:col>24</xdr:col>
      <xdr:colOff>114300</xdr:colOff>
      <xdr:row>35</xdr:row>
      <xdr:rowOff>70108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9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162835</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82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27134</xdr:rowOff>
    </xdr:from>
    <xdr:to>
      <xdr:col>20</xdr:col>
      <xdr:colOff>38100</xdr:colOff>
      <xdr:row>35</xdr:row>
      <xdr:rowOff>128734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0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145261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80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88414</xdr:rowOff>
    </xdr:from>
    <xdr:to>
      <xdr:col>15</xdr:col>
      <xdr:colOff>101600</xdr:colOff>
      <xdr:row>37</xdr:row>
      <xdr:rowOff>18564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35091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3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84961</xdr:rowOff>
    </xdr:from>
    <xdr:to>
      <xdr:col>10</xdr:col>
      <xdr:colOff>165100</xdr:colOff>
      <xdr:row>37</xdr:row>
      <xdr:rowOff>15111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31638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3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57051</xdr:rowOff>
    </xdr:from>
    <xdr:to>
      <xdr:col>6</xdr:col>
      <xdr:colOff>38100</xdr:colOff>
      <xdr:row>36</xdr:row>
      <xdr:rowOff>158651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2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3728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0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2660</xdr:rowOff>
    </xdr:from>
    <xdr:to>
      <xdr:col>24</xdr:col>
      <xdr:colOff>63500</xdr:colOff>
      <xdr:row>57</xdr:row>
      <xdr:rowOff>46400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75310"/>
          <a:ext cx="838200" cy="4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42118</xdr:rowOff>
    </xdr:from>
    <xdr:to>
      <xdr:col>19</xdr:col>
      <xdr:colOff>177800</xdr:colOff>
      <xdr:row>57</xdr:row>
      <xdr:rowOff>46400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14768"/>
          <a:ext cx="889000" cy="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10480</xdr:rowOff>
    </xdr:from>
    <xdr:to>
      <xdr:col>15</xdr:col>
      <xdr:colOff>50800</xdr:colOff>
      <xdr:row>57</xdr:row>
      <xdr:rowOff>42118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783130"/>
          <a:ext cx="8890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10480</xdr:rowOff>
    </xdr:from>
    <xdr:to>
      <xdr:col>10</xdr:col>
      <xdr:colOff>114300</xdr:colOff>
      <xdr:row>57</xdr:row>
      <xdr:rowOff>10722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83130"/>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123310</xdr:rowOff>
    </xdr:from>
    <xdr:to>
      <xdr:col>24</xdr:col>
      <xdr:colOff>114300</xdr:colOff>
      <xdr:row>57</xdr:row>
      <xdr:rowOff>53460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146187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7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167050</xdr:rowOff>
    </xdr:from>
    <xdr:to>
      <xdr:col>20</xdr:col>
      <xdr:colOff>38100</xdr:colOff>
      <xdr:row>57</xdr:row>
      <xdr:rowOff>97200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113727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4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162768</xdr:rowOff>
    </xdr:from>
    <xdr:to>
      <xdr:col>15</xdr:col>
      <xdr:colOff>101600</xdr:colOff>
      <xdr:row>57</xdr:row>
      <xdr:rowOff>92918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6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109445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3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131130</xdr:rowOff>
    </xdr:from>
    <xdr:to>
      <xdr:col>10</xdr:col>
      <xdr:colOff>165100</xdr:colOff>
      <xdr:row>57</xdr:row>
      <xdr:rowOff>61280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77807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0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131372</xdr:rowOff>
    </xdr:from>
    <xdr:to>
      <xdr:col>6</xdr:col>
      <xdr:colOff>38100</xdr:colOff>
      <xdr:row>57</xdr:row>
      <xdr:rowOff>61522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78049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0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136573</xdr:rowOff>
    </xdr:from>
    <xdr:to>
      <xdr:col>24</xdr:col>
      <xdr:colOff>63500</xdr:colOff>
      <xdr:row>77</xdr:row>
      <xdr:rowOff>1406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166773"/>
          <a:ext cx="838200" cy="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1406</xdr:rowOff>
    </xdr:from>
    <xdr:to>
      <xdr:col>19</xdr:col>
      <xdr:colOff>177800</xdr:colOff>
      <xdr:row>77</xdr:row>
      <xdr:rowOff>50515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03056"/>
          <a:ext cx="889000" cy="4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50515</xdr:rowOff>
    </xdr:from>
    <xdr:to>
      <xdr:col>15</xdr:col>
      <xdr:colOff>50800</xdr:colOff>
      <xdr:row>77</xdr:row>
      <xdr:rowOff>85911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52165"/>
          <a:ext cx="889000" cy="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63965</xdr:rowOff>
    </xdr:from>
    <xdr:to>
      <xdr:col>10</xdr:col>
      <xdr:colOff>114300</xdr:colOff>
      <xdr:row>77</xdr:row>
      <xdr:rowOff>85911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6561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85773</xdr:rowOff>
    </xdr:from>
    <xdr:to>
      <xdr:col>24</xdr:col>
      <xdr:colOff>114300</xdr:colOff>
      <xdr:row>77</xdr:row>
      <xdr:rowOff>15923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108650</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122056</xdr:rowOff>
    </xdr:from>
    <xdr:to>
      <xdr:col>20</xdr:col>
      <xdr:colOff>38100</xdr:colOff>
      <xdr:row>77</xdr:row>
      <xdr:rowOff>52206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68733</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92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171165</xdr:rowOff>
    </xdr:from>
    <xdr:to>
      <xdr:col>15</xdr:col>
      <xdr:colOff>101600</xdr:colOff>
      <xdr:row>77</xdr:row>
      <xdr:rowOff>101315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0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117842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7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35111</xdr:rowOff>
    </xdr:from>
    <xdr:to>
      <xdr:col>10</xdr:col>
      <xdr:colOff>165100</xdr:colOff>
      <xdr:row>77</xdr:row>
      <xdr:rowOff>136711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3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153238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01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13165</xdr:rowOff>
    </xdr:from>
    <xdr:to>
      <xdr:col>6</xdr:col>
      <xdr:colOff>38100</xdr:colOff>
      <xdr:row>77</xdr:row>
      <xdr:rowOff>114765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131292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9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70830</xdr:rowOff>
    </xdr:from>
    <xdr:to>
      <xdr:col>24</xdr:col>
      <xdr:colOff>63500</xdr:colOff>
      <xdr:row>96</xdr:row>
      <xdr:rowOff>102713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58580"/>
          <a:ext cx="838200" cy="20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102713</xdr:rowOff>
    </xdr:from>
    <xdr:to>
      <xdr:col>19</xdr:col>
      <xdr:colOff>177800</xdr:colOff>
      <xdr:row>97</xdr:row>
      <xdr:rowOff>8765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61913"/>
          <a:ext cx="889000" cy="7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141270</xdr:rowOff>
    </xdr:from>
    <xdr:to>
      <xdr:col>15</xdr:col>
      <xdr:colOff>50800</xdr:colOff>
      <xdr:row>97</xdr:row>
      <xdr:rowOff>8765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00470"/>
          <a:ext cx="889000" cy="3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141270</xdr:rowOff>
    </xdr:from>
    <xdr:to>
      <xdr:col>10</xdr:col>
      <xdr:colOff>114300</xdr:colOff>
      <xdr:row>96</xdr:row>
      <xdr:rowOff>156594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00470"/>
          <a:ext cx="889000" cy="1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20030</xdr:rowOff>
    </xdr:from>
    <xdr:to>
      <xdr:col>24</xdr:col>
      <xdr:colOff>114300</xdr:colOff>
      <xdr:row>95</xdr:row>
      <xdr:rowOff>121630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0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169907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51913</xdr:rowOff>
    </xdr:from>
    <xdr:to>
      <xdr:col>20</xdr:col>
      <xdr:colOff>38100</xdr:colOff>
      <xdr:row>96</xdr:row>
      <xdr:rowOff>153513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144640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0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129415</xdr:rowOff>
    </xdr:from>
    <xdr:to>
      <xdr:col>15</xdr:col>
      <xdr:colOff>101600</xdr:colOff>
      <xdr:row>97</xdr:row>
      <xdr:rowOff>59565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50692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90470</xdr:rowOff>
    </xdr:from>
    <xdr:to>
      <xdr:col>10</xdr:col>
      <xdr:colOff>165100</xdr:colOff>
      <xdr:row>97</xdr:row>
      <xdr:rowOff>20620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11747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105794</xdr:rowOff>
    </xdr:from>
    <xdr:to>
      <xdr:col>6</xdr:col>
      <xdr:colOff>38100</xdr:colOff>
      <xdr:row>97</xdr:row>
      <xdr:rowOff>35944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6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27071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5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126536</xdr:rowOff>
    </xdr:from>
    <xdr:to>
      <xdr:col>55</xdr:col>
      <xdr:colOff>0</xdr:colOff>
      <xdr:row>35</xdr:row>
      <xdr:rowOff>158106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55836"/>
          <a:ext cx="838200" cy="20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126536</xdr:rowOff>
    </xdr:from>
    <xdr:to>
      <xdr:col>50</xdr:col>
      <xdr:colOff>114300</xdr:colOff>
      <xdr:row>36</xdr:row>
      <xdr:rowOff>139991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55836"/>
          <a:ext cx="889000" cy="35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126142</xdr:rowOff>
    </xdr:from>
    <xdr:to>
      <xdr:col>45</xdr:col>
      <xdr:colOff>177800</xdr:colOff>
      <xdr:row>36</xdr:row>
      <xdr:rowOff>139991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298342"/>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92018</xdr:rowOff>
    </xdr:from>
    <xdr:to>
      <xdr:col>41</xdr:col>
      <xdr:colOff>50800</xdr:colOff>
      <xdr:row>36</xdr:row>
      <xdr:rowOff>126142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64218"/>
          <a:ext cx="889000" cy="3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107306</xdr:rowOff>
    </xdr:from>
    <xdr:to>
      <xdr:col>55</xdr:col>
      <xdr:colOff>50800</xdr:colOff>
      <xdr:row>36</xdr:row>
      <xdr:rowOff>37456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130183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5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75736</xdr:rowOff>
    </xdr:from>
    <xdr:to>
      <xdr:col>50</xdr:col>
      <xdr:colOff>165100</xdr:colOff>
      <xdr:row>35</xdr:row>
      <xdr:rowOff>5886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0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22413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8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89191</xdr:rowOff>
    </xdr:from>
    <xdr:to>
      <xdr:col>46</xdr:col>
      <xdr:colOff>38100</xdr:colOff>
      <xdr:row>37</xdr:row>
      <xdr:rowOff>19341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6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35868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03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75342</xdr:rowOff>
    </xdr:from>
    <xdr:to>
      <xdr:col>41</xdr:col>
      <xdr:colOff>101600</xdr:colOff>
      <xdr:row>37</xdr:row>
      <xdr:rowOff>5492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22019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2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41218</xdr:rowOff>
    </xdr:from>
    <xdr:to>
      <xdr:col>36</xdr:col>
      <xdr:colOff>165100</xdr:colOff>
      <xdr:row>36</xdr:row>
      <xdr:rowOff>142818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1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159345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8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88963</xdr:rowOff>
    </xdr:from>
    <xdr:to>
      <xdr:col>55</xdr:col>
      <xdr:colOff>0</xdr:colOff>
      <xdr:row>59</xdr:row>
      <xdr:rowOff>8989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33063"/>
          <a:ext cx="838200" cy="9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115090</xdr:rowOff>
    </xdr:from>
    <xdr:to>
      <xdr:col>50</xdr:col>
      <xdr:colOff>114300</xdr:colOff>
      <xdr:row>59</xdr:row>
      <xdr:rowOff>8989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59190"/>
          <a:ext cx="889000" cy="6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115090</xdr:rowOff>
    </xdr:from>
    <xdr:to>
      <xdr:col>45</xdr:col>
      <xdr:colOff>177800</xdr:colOff>
      <xdr:row>59</xdr:row>
      <xdr:rowOff>14184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59190"/>
          <a:ext cx="889000" cy="7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131761</xdr:rowOff>
    </xdr:from>
    <xdr:to>
      <xdr:col>41</xdr:col>
      <xdr:colOff>50800</xdr:colOff>
      <xdr:row>59</xdr:row>
      <xdr:rowOff>14184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75861"/>
          <a:ext cx="889000" cy="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38163</xdr:rowOff>
    </xdr:from>
    <xdr:to>
      <xdr:col>55</xdr:col>
      <xdr:colOff>50800</xdr:colOff>
      <xdr:row>58</xdr:row>
      <xdr:rowOff>139763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8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61040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3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129639</xdr:rowOff>
    </xdr:from>
    <xdr:to>
      <xdr:col>50</xdr:col>
      <xdr:colOff>165100</xdr:colOff>
      <xdr:row>59</xdr:row>
      <xdr:rowOff>59789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50916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66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64290</xdr:rowOff>
    </xdr:from>
    <xdr:to>
      <xdr:col>46</xdr:col>
      <xdr:colOff>38100</xdr:colOff>
      <xdr:row>58</xdr:row>
      <xdr:rowOff>165890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10967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8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134834</xdr:rowOff>
    </xdr:from>
    <xdr:to>
      <xdr:col>41</xdr:col>
      <xdr:colOff>101600</xdr:colOff>
      <xdr:row>59</xdr:row>
      <xdr:rowOff>64984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56111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7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80961</xdr:rowOff>
    </xdr:from>
    <xdr:to>
      <xdr:col>36</xdr:col>
      <xdr:colOff>165100</xdr:colOff>
      <xdr:row>59</xdr:row>
      <xdr:rowOff>11111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27638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166058</xdr:rowOff>
    </xdr:from>
    <xdr:to>
      <xdr:col>55</xdr:col>
      <xdr:colOff>0</xdr:colOff>
      <xdr:row>78</xdr:row>
      <xdr:rowOff>117239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367708"/>
          <a:ext cx="838200" cy="1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169749</xdr:rowOff>
    </xdr:from>
    <xdr:to>
      <xdr:col>50</xdr:col>
      <xdr:colOff>114300</xdr:colOff>
      <xdr:row>78</xdr:row>
      <xdr:rowOff>117239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371399"/>
          <a:ext cx="889000" cy="11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169749</xdr:rowOff>
    </xdr:from>
    <xdr:to>
      <xdr:col>45</xdr:col>
      <xdr:colOff>177800</xdr:colOff>
      <xdr:row>78</xdr:row>
      <xdr:rowOff>118763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371399"/>
          <a:ext cx="889000" cy="12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52463</xdr:rowOff>
    </xdr:from>
    <xdr:to>
      <xdr:col>41</xdr:col>
      <xdr:colOff>50800</xdr:colOff>
      <xdr:row>78</xdr:row>
      <xdr:rowOff>118763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25563"/>
          <a:ext cx="889000" cy="6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115258</xdr:rowOff>
    </xdr:from>
    <xdr:to>
      <xdr:col>55</xdr:col>
      <xdr:colOff>50800</xdr:colOff>
      <xdr:row>78</xdr:row>
      <xdr:rowOff>45408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138135</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6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66439</xdr:rowOff>
    </xdr:from>
    <xdr:to>
      <xdr:col>50</xdr:col>
      <xdr:colOff>165100</xdr:colOff>
      <xdr:row>78</xdr:row>
      <xdr:rowOff>168039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159166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3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118949</xdr:rowOff>
    </xdr:from>
    <xdr:to>
      <xdr:col>46</xdr:col>
      <xdr:colOff>38100</xdr:colOff>
      <xdr:row>78</xdr:row>
      <xdr:rowOff>49099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2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65626</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09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67963</xdr:rowOff>
    </xdr:from>
    <xdr:to>
      <xdr:col>41</xdr:col>
      <xdr:colOff>101600</xdr:colOff>
      <xdr:row>78</xdr:row>
      <xdr:rowOff>169563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160690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3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1663</xdr:rowOff>
    </xdr:from>
    <xdr:to>
      <xdr:col>36</xdr:col>
      <xdr:colOff>165100</xdr:colOff>
      <xdr:row>78</xdr:row>
      <xdr:rowOff>103263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7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119790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4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35457</xdr:rowOff>
    </xdr:from>
    <xdr:to>
      <xdr:col>55</xdr:col>
      <xdr:colOff>0</xdr:colOff>
      <xdr:row>98</xdr:row>
      <xdr:rowOff>40987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37557"/>
          <a:ext cx="8382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40987</xdr:rowOff>
    </xdr:from>
    <xdr:to>
      <xdr:col>50</xdr:col>
      <xdr:colOff>114300</xdr:colOff>
      <xdr:row>98</xdr:row>
      <xdr:rowOff>71600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43087"/>
          <a:ext cx="889000" cy="3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47642</xdr:rowOff>
    </xdr:from>
    <xdr:to>
      <xdr:col>45</xdr:col>
      <xdr:colOff>177800</xdr:colOff>
      <xdr:row>98</xdr:row>
      <xdr:rowOff>71600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49742"/>
          <a:ext cx="889000" cy="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43124</xdr:rowOff>
    </xdr:from>
    <xdr:to>
      <xdr:col>41</xdr:col>
      <xdr:colOff>50800</xdr:colOff>
      <xdr:row>98</xdr:row>
      <xdr:rowOff>47642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45224"/>
          <a:ext cx="8890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156107</xdr:rowOff>
    </xdr:from>
    <xdr:to>
      <xdr:col>55</xdr:col>
      <xdr:colOff>50800</xdr:colOff>
      <xdr:row>98</xdr:row>
      <xdr:rowOff>86257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115484</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7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161637</xdr:rowOff>
    </xdr:from>
    <xdr:to>
      <xdr:col>50</xdr:col>
      <xdr:colOff>165100</xdr:colOff>
      <xdr:row>98</xdr:row>
      <xdr:rowOff>91787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9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108314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6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20800</xdr:rowOff>
    </xdr:from>
    <xdr:to>
      <xdr:col>46</xdr:col>
      <xdr:colOff>38100</xdr:colOff>
      <xdr:row>98</xdr:row>
      <xdr:rowOff>122400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113527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1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168292</xdr:rowOff>
    </xdr:from>
    <xdr:to>
      <xdr:col>41</xdr:col>
      <xdr:colOff>101600</xdr:colOff>
      <xdr:row>98</xdr:row>
      <xdr:rowOff>98442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114969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7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163774</xdr:rowOff>
    </xdr:from>
    <xdr:to>
      <xdr:col>36</xdr:col>
      <xdr:colOff>165100</xdr:colOff>
      <xdr:row>98</xdr:row>
      <xdr:rowOff>93924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9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110451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69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138600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482250"/>
          <a:ext cx="889000" cy="17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146686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87800</xdr:rowOff>
    </xdr:from>
    <xdr:to>
      <xdr:col>67</xdr:col>
      <xdr:colOff>101600</xdr:colOff>
      <xdr:row>38</xdr:row>
      <xdr:rowOff>17951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4314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34477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20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13734</xdr:rowOff>
    </xdr:from>
    <xdr:to>
      <xdr:col>85</xdr:col>
      <xdr:colOff>127000</xdr:colOff>
      <xdr:row>76</xdr:row>
      <xdr:rowOff>69197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2872484"/>
          <a:ext cx="838200" cy="22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69197</xdr:rowOff>
    </xdr:from>
    <xdr:to>
      <xdr:col>81</xdr:col>
      <xdr:colOff>50800</xdr:colOff>
      <xdr:row>77</xdr:row>
      <xdr:rowOff>1744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099397"/>
          <a:ext cx="889000" cy="10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162816</xdr:rowOff>
    </xdr:from>
    <xdr:to>
      <xdr:col>76</xdr:col>
      <xdr:colOff>114300</xdr:colOff>
      <xdr:row>77</xdr:row>
      <xdr:rowOff>1744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193016"/>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162816</xdr:rowOff>
    </xdr:from>
    <xdr:to>
      <xdr:col>71</xdr:col>
      <xdr:colOff>177800</xdr:colOff>
      <xdr:row>77</xdr:row>
      <xdr:rowOff>8426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193016"/>
          <a:ext cx="889000" cy="1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134384</xdr:rowOff>
    </xdr:from>
    <xdr:to>
      <xdr:col>85</xdr:col>
      <xdr:colOff>177800</xdr:colOff>
      <xdr:row>75</xdr:row>
      <xdr:rowOff>64534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8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157261</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67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18397</xdr:rowOff>
    </xdr:from>
    <xdr:to>
      <xdr:col>81</xdr:col>
      <xdr:colOff>101600</xdr:colOff>
      <xdr:row>76</xdr:row>
      <xdr:rowOff>119997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136525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82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122394</xdr:rowOff>
    </xdr:from>
    <xdr:to>
      <xdr:col>76</xdr:col>
      <xdr:colOff>165100</xdr:colOff>
      <xdr:row>77</xdr:row>
      <xdr:rowOff>52544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69071</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2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112016</xdr:rowOff>
    </xdr:from>
    <xdr:to>
      <xdr:col>72</xdr:col>
      <xdr:colOff>38100</xdr:colOff>
      <xdr:row>77</xdr:row>
      <xdr:rowOff>42166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4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58694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1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129076</xdr:rowOff>
    </xdr:from>
    <xdr:to>
      <xdr:col>67</xdr:col>
      <xdr:colOff>101600</xdr:colOff>
      <xdr:row>77</xdr:row>
      <xdr:rowOff>59226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75754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3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143058</xdr:rowOff>
    </xdr:from>
    <xdr:to>
      <xdr:col>85</xdr:col>
      <xdr:colOff>127000</xdr:colOff>
      <xdr:row>99</xdr:row>
      <xdr:rowOff>13453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45158"/>
          <a:ext cx="838200" cy="4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13453</xdr:rowOff>
    </xdr:from>
    <xdr:to>
      <xdr:col>81</xdr:col>
      <xdr:colOff>50800</xdr:colOff>
      <xdr:row>99</xdr:row>
      <xdr:rowOff>30071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87003"/>
          <a:ext cx="889000" cy="1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30071</xdr:rowOff>
    </xdr:from>
    <xdr:to>
      <xdr:col>76</xdr:col>
      <xdr:colOff>114300</xdr:colOff>
      <xdr:row>99</xdr:row>
      <xdr:rowOff>32079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7003621"/>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153220</xdr:rowOff>
    </xdr:from>
    <xdr:to>
      <xdr:col>71</xdr:col>
      <xdr:colOff>177800</xdr:colOff>
      <xdr:row>99</xdr:row>
      <xdr:rowOff>32079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55320"/>
          <a:ext cx="889000" cy="5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92258</xdr:rowOff>
    </xdr:from>
    <xdr:to>
      <xdr:col>85</xdr:col>
      <xdr:colOff>177800</xdr:colOff>
      <xdr:row>99</xdr:row>
      <xdr:rowOff>22408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9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7185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134103</xdr:rowOff>
    </xdr:from>
    <xdr:to>
      <xdr:col>81</xdr:col>
      <xdr:colOff>101600</xdr:colOff>
      <xdr:row>99</xdr:row>
      <xdr:rowOff>64253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3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55380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150721</xdr:rowOff>
    </xdr:from>
    <xdr:to>
      <xdr:col>76</xdr:col>
      <xdr:colOff>165100</xdr:colOff>
      <xdr:row>99</xdr:row>
      <xdr:rowOff>80871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71998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4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152729</xdr:rowOff>
    </xdr:from>
    <xdr:to>
      <xdr:col>72</xdr:col>
      <xdr:colOff>38100</xdr:colOff>
      <xdr:row>99</xdr:row>
      <xdr:rowOff>82879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5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74006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4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102420</xdr:rowOff>
    </xdr:from>
    <xdr:to>
      <xdr:col>67</xdr:col>
      <xdr:colOff>101600</xdr:colOff>
      <xdr:row>99</xdr:row>
      <xdr:rowOff>32570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49097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129925</xdr:rowOff>
    </xdr:from>
    <xdr:to>
      <xdr:col>116</xdr:col>
      <xdr:colOff>63500</xdr:colOff>
      <xdr:row>58</xdr:row>
      <xdr:rowOff>140527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74025"/>
          <a:ext cx="838200" cy="1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140527</xdr:rowOff>
    </xdr:from>
    <xdr:to>
      <xdr:col>111</xdr:col>
      <xdr:colOff>177800</xdr:colOff>
      <xdr:row>59</xdr:row>
      <xdr:rowOff>16278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84627"/>
          <a:ext cx="889000" cy="4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68721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156704</xdr:rowOff>
    </xdr:from>
    <xdr:to>
      <xdr:col>107</xdr:col>
      <xdr:colOff>50800</xdr:colOff>
      <xdr:row>59</xdr:row>
      <xdr:rowOff>16278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008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78147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156704</xdr:rowOff>
    </xdr:from>
    <xdr:to>
      <xdr:col>102</xdr:col>
      <xdr:colOff>114300</xdr:colOff>
      <xdr:row>59</xdr:row>
      <xdr:rowOff>23201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00804"/>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79125</xdr:rowOff>
    </xdr:from>
    <xdr:to>
      <xdr:col>116</xdr:col>
      <xdr:colOff>114300</xdr:colOff>
      <xdr:row>59</xdr:row>
      <xdr:rowOff>9275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2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102002</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7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89727</xdr:rowOff>
    </xdr:from>
    <xdr:to>
      <xdr:col>112</xdr:col>
      <xdr:colOff>38100</xdr:colOff>
      <xdr:row>59</xdr:row>
      <xdr:rowOff>19877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36404</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80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136928</xdr:rowOff>
    </xdr:from>
    <xdr:to>
      <xdr:col>107</xdr:col>
      <xdr:colOff>101600</xdr:colOff>
      <xdr:row>59</xdr:row>
      <xdr:rowOff>67078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83605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5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105904</xdr:rowOff>
    </xdr:from>
    <xdr:to>
      <xdr:col>102</xdr:col>
      <xdr:colOff>165100</xdr:colOff>
      <xdr:row>59</xdr:row>
      <xdr:rowOff>36054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5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52581</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82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143851</xdr:rowOff>
    </xdr:from>
    <xdr:to>
      <xdr:col>98</xdr:col>
      <xdr:colOff>38100</xdr:colOff>
      <xdr:row>59</xdr:row>
      <xdr:rowOff>74001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8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90528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99961</xdr:rowOff>
    </xdr:from>
    <xdr:to>
      <xdr:col>116</xdr:col>
      <xdr:colOff>63500</xdr:colOff>
      <xdr:row>77</xdr:row>
      <xdr:rowOff>118258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301611"/>
          <a:ext cx="838200" cy="1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118258</xdr:rowOff>
    </xdr:from>
    <xdr:to>
      <xdr:col>111</xdr:col>
      <xdr:colOff>177800</xdr:colOff>
      <xdr:row>77</xdr:row>
      <xdr:rowOff>160358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19908"/>
          <a:ext cx="8890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160358</xdr:rowOff>
    </xdr:from>
    <xdr:to>
      <xdr:col>107</xdr:col>
      <xdr:colOff>50800</xdr:colOff>
      <xdr:row>77</xdr:row>
      <xdr:rowOff>160510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6200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160510</xdr:rowOff>
    </xdr:from>
    <xdr:to>
      <xdr:col>102</xdr:col>
      <xdr:colOff>114300</xdr:colOff>
      <xdr:row>78</xdr:row>
      <xdr:rowOff>11547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362160"/>
          <a:ext cx="889000" cy="2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49161</xdr:rowOff>
    </xdr:from>
    <xdr:to>
      <xdr:col>116</xdr:col>
      <xdr:colOff>114300</xdr:colOff>
      <xdr:row>77</xdr:row>
      <xdr:rowOff>150761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5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72038</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0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67458</xdr:rowOff>
    </xdr:from>
    <xdr:to>
      <xdr:col>112</xdr:col>
      <xdr:colOff>38100</xdr:colOff>
      <xdr:row>77</xdr:row>
      <xdr:rowOff>169058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14135</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4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109558</xdr:rowOff>
    </xdr:from>
    <xdr:to>
      <xdr:col>107</xdr:col>
      <xdr:colOff>101600</xdr:colOff>
      <xdr:row>78</xdr:row>
      <xdr:rowOff>39708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1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30835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40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109710</xdr:rowOff>
    </xdr:from>
    <xdr:to>
      <xdr:col>102</xdr:col>
      <xdr:colOff>165100</xdr:colOff>
      <xdr:row>78</xdr:row>
      <xdr:rowOff>39860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30987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40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132197</xdr:rowOff>
    </xdr:from>
    <xdr:to>
      <xdr:col>98</xdr:col>
      <xdr:colOff>38100</xdr:colOff>
      <xdr:row>78</xdr:row>
      <xdr:rowOff>62347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3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53474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42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歳出決算総額は、住民一人当たり２，４５９千円となっている。</a:t>
          </a:r>
          <a:endParaRPr lang="ja-JP" altLang="ja-JP" sz="1300">
            <a:effectLst/>
            <a:latin typeface="UD デジタル 教科書体 N-B" panose="02020700000000000000" pitchFamily="17" charset="-128"/>
            <a:ea typeface="UD デジタル 教科書体 N-B" panose="02020700000000000000" pitchFamily="17" charset="-128"/>
          </a:endParaRPr>
        </a:p>
        <a:p>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主たる構成項目である人件費、物件費、維持補修費、補助費が類似団体を大きく上回っており、事務事業の効率化、人員の適正な採用を行うことで費用の抑制に努める。令和３年度に大型の単独事業を実施し事業費の増加が見込まれることから、過疎計画に沿った事業を展開し自主財源の確保に努める。</a:t>
          </a:r>
          <a:endParaRPr lang="ja-JP" altLang="ja-JP" sz="1300">
            <a:effectLst/>
            <a:latin typeface="UD デジタル 教科書体 N-B" panose="02020700000000000000" pitchFamily="17" charset="-128"/>
            <a:ea typeface="UD デジタル 教科書体 N-B" panose="02020700000000000000" pitchFamily="17" charset="-128"/>
          </a:endParaRPr>
        </a:p>
        <a:p>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なお、令和３年度決算においては、令和２年度繰越明許費８６，１２８千円を含んでいる。</a:t>
          </a:r>
          <a:endParaRPr lang="ja-JP" altLang="ja-JP" sz="1300">
            <a:effectLst/>
            <a:latin typeface="UD デジタル 教科書体 N-B" panose="02020700000000000000" pitchFamily="17" charset="-128"/>
            <a:ea typeface="UD デジタル 教科書体 N-B" panose="02020700000000000000"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1,229
1,080
571.41
3,085,491
3,022,728
60,663
1,820,117
3,000,407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108578</xdr:rowOff>
    </xdr:from>
    <xdr:to>
      <xdr:col>24</xdr:col>
      <xdr:colOff>63500</xdr:colOff>
      <xdr:row>36</xdr:row>
      <xdr:rowOff>111468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280778"/>
          <a:ext cx="8382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108578</xdr:rowOff>
    </xdr:from>
    <xdr:to>
      <xdr:col>19</xdr:col>
      <xdr:colOff>177800</xdr:colOff>
      <xdr:row>37</xdr:row>
      <xdr:rowOff>9920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280778"/>
          <a:ext cx="889000" cy="7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145121</xdr:rowOff>
    </xdr:from>
    <xdr:to>
      <xdr:col>15</xdr:col>
      <xdr:colOff>50800</xdr:colOff>
      <xdr:row>37</xdr:row>
      <xdr:rowOff>9920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317321"/>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126343</xdr:rowOff>
    </xdr:from>
    <xdr:to>
      <xdr:col>10</xdr:col>
      <xdr:colOff>114300</xdr:colOff>
      <xdr:row>36</xdr:row>
      <xdr:rowOff>145121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298543"/>
          <a:ext cx="8890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60668</xdr:rowOff>
    </xdr:from>
    <xdr:to>
      <xdr:col>24</xdr:col>
      <xdr:colOff>114300</xdr:colOff>
      <xdr:row>36</xdr:row>
      <xdr:rowOff>162268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3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83545</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57778</xdr:rowOff>
    </xdr:from>
    <xdr:to>
      <xdr:col>20</xdr:col>
      <xdr:colOff>38100</xdr:colOff>
      <xdr:row>36</xdr:row>
      <xdr:rowOff>159378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4455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130570</xdr:rowOff>
    </xdr:from>
    <xdr:to>
      <xdr:col>15</xdr:col>
      <xdr:colOff>101600</xdr:colOff>
      <xdr:row>37</xdr:row>
      <xdr:rowOff>60720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0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77247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07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94321</xdr:rowOff>
    </xdr:from>
    <xdr:to>
      <xdr:col>10</xdr:col>
      <xdr:colOff>165100</xdr:colOff>
      <xdr:row>37</xdr:row>
      <xdr:rowOff>24471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6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40998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4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75543</xdr:rowOff>
    </xdr:from>
    <xdr:to>
      <xdr:col>6</xdr:col>
      <xdr:colOff>38100</xdr:colOff>
      <xdr:row>37</xdr:row>
      <xdr:rowOff>5693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4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22220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02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86306</xdr:rowOff>
    </xdr:from>
    <xdr:to>
      <xdr:col>24</xdr:col>
      <xdr:colOff>63500</xdr:colOff>
      <xdr:row>57</xdr:row>
      <xdr:rowOff>95816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58956"/>
          <a:ext cx="8382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95816</xdr:rowOff>
    </xdr:from>
    <xdr:to>
      <xdr:col>19</xdr:col>
      <xdr:colOff>177800</xdr:colOff>
      <xdr:row>58</xdr:row>
      <xdr:rowOff>1958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68466"/>
          <a:ext cx="889000" cy="7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1816</xdr:rowOff>
    </xdr:from>
    <xdr:to>
      <xdr:col>15</xdr:col>
      <xdr:colOff>50800</xdr:colOff>
      <xdr:row>58</xdr:row>
      <xdr:rowOff>1958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45916"/>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150610</xdr:rowOff>
    </xdr:from>
    <xdr:to>
      <xdr:col>10</xdr:col>
      <xdr:colOff>114300</xdr:colOff>
      <xdr:row>58</xdr:row>
      <xdr:rowOff>1816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23260"/>
          <a:ext cx="889000" cy="2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35506</xdr:rowOff>
    </xdr:from>
    <xdr:to>
      <xdr:col>24</xdr:col>
      <xdr:colOff>114300</xdr:colOff>
      <xdr:row>57</xdr:row>
      <xdr:rowOff>137106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13933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8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45016</xdr:rowOff>
    </xdr:from>
    <xdr:to>
      <xdr:col>20</xdr:col>
      <xdr:colOff>38100</xdr:colOff>
      <xdr:row>57</xdr:row>
      <xdr:rowOff>146616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163143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9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122608</xdr:rowOff>
    </xdr:from>
    <xdr:to>
      <xdr:col>15</xdr:col>
      <xdr:colOff>101600</xdr:colOff>
      <xdr:row>58</xdr:row>
      <xdr:rowOff>52758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9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43885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122466</xdr:rowOff>
    </xdr:from>
    <xdr:to>
      <xdr:col>10</xdr:col>
      <xdr:colOff>165100</xdr:colOff>
      <xdr:row>58</xdr:row>
      <xdr:rowOff>52616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43743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98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99810</xdr:rowOff>
    </xdr:from>
    <xdr:to>
      <xdr:col>6</xdr:col>
      <xdr:colOff>38100</xdr:colOff>
      <xdr:row>58</xdr:row>
      <xdr:rowOff>29960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46487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116712</xdr:rowOff>
    </xdr:from>
    <xdr:to>
      <xdr:col>24</xdr:col>
      <xdr:colOff>63500</xdr:colOff>
      <xdr:row>76</xdr:row>
      <xdr:rowOff>167629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75462"/>
          <a:ext cx="838200" cy="22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42375</xdr:rowOff>
    </xdr:from>
    <xdr:to>
      <xdr:col>19</xdr:col>
      <xdr:colOff>177800</xdr:colOff>
      <xdr:row>76</xdr:row>
      <xdr:rowOff>167629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558225"/>
          <a:ext cx="889000" cy="63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42375</xdr:rowOff>
    </xdr:from>
    <xdr:to>
      <xdr:col>15</xdr:col>
      <xdr:colOff>50800</xdr:colOff>
      <xdr:row>77</xdr:row>
      <xdr:rowOff>91635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558225"/>
          <a:ext cx="889000" cy="73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78425</xdr:rowOff>
    </xdr:from>
    <xdr:to>
      <xdr:col>10</xdr:col>
      <xdr:colOff>114300</xdr:colOff>
      <xdr:row>77</xdr:row>
      <xdr:rowOff>91635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80075"/>
          <a:ext cx="889000" cy="1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65912</xdr:rowOff>
    </xdr:from>
    <xdr:to>
      <xdr:col>24</xdr:col>
      <xdr:colOff>114300</xdr:colOff>
      <xdr:row>75</xdr:row>
      <xdr:rowOff>167512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2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88789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7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116829</xdr:rowOff>
    </xdr:from>
    <xdr:to>
      <xdr:col>20</xdr:col>
      <xdr:colOff>38100</xdr:colOff>
      <xdr:row>77</xdr:row>
      <xdr:rowOff>46979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38106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3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163025</xdr:rowOff>
    </xdr:from>
    <xdr:to>
      <xdr:col>15</xdr:col>
      <xdr:colOff>101600</xdr:colOff>
      <xdr:row>73</xdr:row>
      <xdr:rowOff>93175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5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109702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28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40835</xdr:rowOff>
    </xdr:from>
    <xdr:to>
      <xdr:col>10</xdr:col>
      <xdr:colOff>165100</xdr:colOff>
      <xdr:row>77</xdr:row>
      <xdr:rowOff>142435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133562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3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27625</xdr:rowOff>
    </xdr:from>
    <xdr:to>
      <xdr:col>6</xdr:col>
      <xdr:colOff>38100</xdr:colOff>
      <xdr:row>77</xdr:row>
      <xdr:rowOff>129225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2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120352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2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19273</xdr:rowOff>
    </xdr:from>
    <xdr:to>
      <xdr:col>24</xdr:col>
      <xdr:colOff>63500</xdr:colOff>
      <xdr:row>97</xdr:row>
      <xdr:rowOff>46323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307023"/>
          <a:ext cx="838200" cy="36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46323</xdr:rowOff>
    </xdr:from>
    <xdr:to>
      <xdr:col>19</xdr:col>
      <xdr:colOff>177800</xdr:colOff>
      <xdr:row>97</xdr:row>
      <xdr:rowOff>114745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76973"/>
          <a:ext cx="889000" cy="6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114745</xdr:rowOff>
    </xdr:from>
    <xdr:to>
      <xdr:col>15</xdr:col>
      <xdr:colOff>50800</xdr:colOff>
      <xdr:row>97</xdr:row>
      <xdr:rowOff>124957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45395"/>
          <a:ext cx="889000" cy="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124957</xdr:rowOff>
    </xdr:from>
    <xdr:to>
      <xdr:col>10</xdr:col>
      <xdr:colOff>114300</xdr:colOff>
      <xdr:row>97</xdr:row>
      <xdr:rowOff>133483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55607"/>
          <a:ext cx="889000" cy="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139923</xdr:rowOff>
    </xdr:from>
    <xdr:to>
      <xdr:col>24</xdr:col>
      <xdr:colOff>114300</xdr:colOff>
      <xdr:row>95</xdr:row>
      <xdr:rowOff>70073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25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162800</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10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166973</xdr:rowOff>
    </xdr:from>
    <xdr:to>
      <xdr:col>20</xdr:col>
      <xdr:colOff>38100</xdr:colOff>
      <xdr:row>97</xdr:row>
      <xdr:rowOff>97123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2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113650</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4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63945</xdr:rowOff>
    </xdr:from>
    <xdr:to>
      <xdr:col>15</xdr:col>
      <xdr:colOff>101600</xdr:colOff>
      <xdr:row>97</xdr:row>
      <xdr:rowOff>165545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10622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46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74157</xdr:rowOff>
    </xdr:from>
    <xdr:to>
      <xdr:col>10</xdr:col>
      <xdr:colOff>165100</xdr:colOff>
      <xdr:row>98</xdr:row>
      <xdr:rowOff>4307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0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20834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48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82683</xdr:rowOff>
    </xdr:from>
    <xdr:to>
      <xdr:col>6</xdr:col>
      <xdr:colOff>38100</xdr:colOff>
      <xdr:row>98</xdr:row>
      <xdr:rowOff>12833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29360</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4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85156</xdr:rowOff>
    </xdr:from>
    <xdr:to>
      <xdr:col>55</xdr:col>
      <xdr:colOff>0</xdr:colOff>
      <xdr:row>38</xdr:row>
      <xdr:rowOff>127447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257356"/>
          <a:ext cx="838200" cy="38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85156</xdr:rowOff>
    </xdr:from>
    <xdr:to>
      <xdr:col>50</xdr:col>
      <xdr:colOff>114300</xdr:colOff>
      <xdr:row>38</xdr:row>
      <xdr:rowOff>126510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257356"/>
          <a:ext cx="889000" cy="38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108818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2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126510</xdr:rowOff>
    </xdr:from>
    <xdr:to>
      <xdr:col>45</xdr:col>
      <xdr:colOff>177800</xdr:colOff>
      <xdr:row>38</xdr:row>
      <xdr:rowOff>128773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41610"/>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128773</xdr:rowOff>
    </xdr:from>
    <xdr:to>
      <xdr:col>41</xdr:col>
      <xdr:colOff>50800</xdr:colOff>
      <xdr:row>38</xdr:row>
      <xdr:rowOff>133939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43873"/>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76647</xdr:rowOff>
    </xdr:from>
    <xdr:to>
      <xdr:col>55</xdr:col>
      <xdr:colOff>50800</xdr:colOff>
      <xdr:row>39</xdr:row>
      <xdr:rowOff>6797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34356</xdr:rowOff>
    </xdr:from>
    <xdr:to>
      <xdr:col>50</xdr:col>
      <xdr:colOff>165100</xdr:colOff>
      <xdr:row>36</xdr:row>
      <xdr:rowOff>135956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152483</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598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75710</xdr:rowOff>
    </xdr:from>
    <xdr:to>
      <xdr:col>46</xdr:col>
      <xdr:colOff>38100</xdr:colOff>
      <xdr:row>39</xdr:row>
      <xdr:rowOff>5860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168437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83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77973</xdr:rowOff>
    </xdr:from>
    <xdr:to>
      <xdr:col>41</xdr:col>
      <xdr:colOff>101600</xdr:colOff>
      <xdr:row>39</xdr:row>
      <xdr:rowOff>8123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170700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85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83139</xdr:rowOff>
    </xdr:from>
    <xdr:to>
      <xdr:col>36</xdr:col>
      <xdr:colOff>165100</xdr:colOff>
      <xdr:row>39</xdr:row>
      <xdr:rowOff>13289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4416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90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17717</xdr:rowOff>
    </xdr:from>
    <xdr:to>
      <xdr:col>55</xdr:col>
      <xdr:colOff>0</xdr:colOff>
      <xdr:row>57</xdr:row>
      <xdr:rowOff>75309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790367"/>
          <a:ext cx="838200" cy="5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75309</xdr:rowOff>
    </xdr:from>
    <xdr:to>
      <xdr:col>50</xdr:col>
      <xdr:colOff>114300</xdr:colOff>
      <xdr:row>57</xdr:row>
      <xdr:rowOff>146034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47959"/>
          <a:ext cx="889000" cy="7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113744</xdr:rowOff>
    </xdr:from>
    <xdr:to>
      <xdr:col>45</xdr:col>
      <xdr:colOff>177800</xdr:colOff>
      <xdr:row>57</xdr:row>
      <xdr:rowOff>146034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86394"/>
          <a:ext cx="889000" cy="3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155415</xdr:rowOff>
    </xdr:from>
    <xdr:to>
      <xdr:col>41</xdr:col>
      <xdr:colOff>50800</xdr:colOff>
      <xdr:row>57</xdr:row>
      <xdr:rowOff>113744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585165"/>
          <a:ext cx="889000" cy="30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138367</xdr:rowOff>
    </xdr:from>
    <xdr:to>
      <xdr:col>55</xdr:col>
      <xdr:colOff>50800</xdr:colOff>
      <xdr:row>57</xdr:row>
      <xdr:rowOff>68517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3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161244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9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24509</xdr:rowOff>
    </xdr:from>
    <xdr:to>
      <xdr:col>50</xdr:col>
      <xdr:colOff>165100</xdr:colOff>
      <xdr:row>57</xdr:row>
      <xdr:rowOff>126109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9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142636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57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95234</xdr:rowOff>
    </xdr:from>
    <xdr:to>
      <xdr:col>46</xdr:col>
      <xdr:colOff>38100</xdr:colOff>
      <xdr:row>58</xdr:row>
      <xdr:rowOff>25384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6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41911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4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62944</xdr:rowOff>
    </xdr:from>
    <xdr:to>
      <xdr:col>41</xdr:col>
      <xdr:colOff>101600</xdr:colOff>
      <xdr:row>57</xdr:row>
      <xdr:rowOff>164544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3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9621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10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104615</xdr:rowOff>
    </xdr:from>
    <xdr:to>
      <xdr:col>36</xdr:col>
      <xdr:colOff>165100</xdr:colOff>
      <xdr:row>56</xdr:row>
      <xdr:rowOff>34765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5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51292</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30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57916</xdr:rowOff>
    </xdr:from>
    <xdr:to>
      <xdr:col>55</xdr:col>
      <xdr:colOff>0</xdr:colOff>
      <xdr:row>78</xdr:row>
      <xdr:rowOff>83152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31016"/>
          <a:ext cx="838200" cy="2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57916</xdr:rowOff>
    </xdr:from>
    <xdr:to>
      <xdr:col>50</xdr:col>
      <xdr:colOff>114300</xdr:colOff>
      <xdr:row>78</xdr:row>
      <xdr:rowOff>133899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31016"/>
          <a:ext cx="889000" cy="7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127919</xdr:rowOff>
    </xdr:from>
    <xdr:to>
      <xdr:col>45</xdr:col>
      <xdr:colOff>177800</xdr:colOff>
      <xdr:row>78</xdr:row>
      <xdr:rowOff>133899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01019"/>
          <a:ext cx="889000" cy="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118650</xdr:rowOff>
    </xdr:from>
    <xdr:to>
      <xdr:col>41</xdr:col>
      <xdr:colOff>50800</xdr:colOff>
      <xdr:row>78</xdr:row>
      <xdr:rowOff>127919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91750"/>
          <a:ext cx="889000" cy="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32352</xdr:rowOff>
    </xdr:from>
    <xdr:to>
      <xdr:col>55</xdr:col>
      <xdr:colOff>50800</xdr:colOff>
      <xdr:row>78</xdr:row>
      <xdr:rowOff>133952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0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55229</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5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7116</xdr:rowOff>
    </xdr:from>
    <xdr:to>
      <xdr:col>50</xdr:col>
      <xdr:colOff>165100</xdr:colOff>
      <xdr:row>78</xdr:row>
      <xdr:rowOff>108716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125243</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5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83099</xdr:rowOff>
    </xdr:from>
    <xdr:to>
      <xdr:col>46</xdr:col>
      <xdr:colOff>38100</xdr:colOff>
      <xdr:row>79</xdr:row>
      <xdr:rowOff>13249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5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4376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4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77119</xdr:rowOff>
    </xdr:from>
    <xdr:to>
      <xdr:col>41</xdr:col>
      <xdr:colOff>101600</xdr:colOff>
      <xdr:row>79</xdr:row>
      <xdr:rowOff>7269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5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169846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4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67850</xdr:rowOff>
    </xdr:from>
    <xdr:to>
      <xdr:col>36</xdr:col>
      <xdr:colOff>165100</xdr:colOff>
      <xdr:row>78</xdr:row>
      <xdr:rowOff>169450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14527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82682</xdr:rowOff>
    </xdr:from>
    <xdr:to>
      <xdr:col>55</xdr:col>
      <xdr:colOff>0</xdr:colOff>
      <xdr:row>97</xdr:row>
      <xdr:rowOff>95234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13332"/>
          <a:ext cx="838200" cy="1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95234</xdr:rowOff>
    </xdr:from>
    <xdr:to>
      <xdr:col>50</xdr:col>
      <xdr:colOff>114300</xdr:colOff>
      <xdr:row>97</xdr:row>
      <xdr:rowOff>103808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25884"/>
          <a:ext cx="889000" cy="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95166</xdr:rowOff>
    </xdr:from>
    <xdr:to>
      <xdr:col>45</xdr:col>
      <xdr:colOff>177800</xdr:colOff>
      <xdr:row>97</xdr:row>
      <xdr:rowOff>103808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25816"/>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89325</xdr:rowOff>
    </xdr:from>
    <xdr:to>
      <xdr:col>41</xdr:col>
      <xdr:colOff>50800</xdr:colOff>
      <xdr:row>97</xdr:row>
      <xdr:rowOff>95166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19975"/>
          <a:ext cx="889000" cy="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31882</xdr:rowOff>
    </xdr:from>
    <xdr:to>
      <xdr:col>55</xdr:col>
      <xdr:colOff>50800</xdr:colOff>
      <xdr:row>97</xdr:row>
      <xdr:rowOff>133482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6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162709</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5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44434</xdr:rowOff>
    </xdr:from>
    <xdr:to>
      <xdr:col>50</xdr:col>
      <xdr:colOff>165100</xdr:colOff>
      <xdr:row>97</xdr:row>
      <xdr:rowOff>146034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7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162561</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5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53008</xdr:rowOff>
    </xdr:from>
    <xdr:to>
      <xdr:col>46</xdr:col>
      <xdr:colOff>38100</xdr:colOff>
      <xdr:row>97</xdr:row>
      <xdr:rowOff>154608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8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145735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77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44366</xdr:rowOff>
    </xdr:from>
    <xdr:to>
      <xdr:col>41</xdr:col>
      <xdr:colOff>101600</xdr:colOff>
      <xdr:row>97</xdr:row>
      <xdr:rowOff>145966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7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162493</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5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38525</xdr:rowOff>
    </xdr:from>
    <xdr:to>
      <xdr:col>36</xdr:col>
      <xdr:colOff>165100</xdr:colOff>
      <xdr:row>97</xdr:row>
      <xdr:rowOff>140125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6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156652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27953</xdr:rowOff>
    </xdr:from>
    <xdr:to>
      <xdr:col>85</xdr:col>
      <xdr:colOff>127000</xdr:colOff>
      <xdr:row>36</xdr:row>
      <xdr:rowOff>93534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200153"/>
          <a:ext cx="838200" cy="6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93534</xdr:rowOff>
    </xdr:from>
    <xdr:to>
      <xdr:col>81</xdr:col>
      <xdr:colOff>50800</xdr:colOff>
      <xdr:row>36</xdr:row>
      <xdr:rowOff>168325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265734"/>
          <a:ext cx="889000" cy="7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131969</xdr:rowOff>
    </xdr:from>
    <xdr:to>
      <xdr:col>76</xdr:col>
      <xdr:colOff>114300</xdr:colOff>
      <xdr:row>36</xdr:row>
      <xdr:rowOff>168325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304169"/>
          <a:ext cx="889000" cy="3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81354</xdr:rowOff>
    </xdr:from>
    <xdr:to>
      <xdr:col>71</xdr:col>
      <xdr:colOff>177800</xdr:colOff>
      <xdr:row>36</xdr:row>
      <xdr:rowOff>131969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253554"/>
          <a:ext cx="889000" cy="5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148603</xdr:rowOff>
    </xdr:from>
    <xdr:to>
      <xdr:col>85</xdr:col>
      <xdr:colOff>177800</xdr:colOff>
      <xdr:row>36</xdr:row>
      <xdr:rowOff>78753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14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30</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00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42734</xdr:rowOff>
    </xdr:from>
    <xdr:to>
      <xdr:col>81</xdr:col>
      <xdr:colOff>101600</xdr:colOff>
      <xdr:row>36</xdr:row>
      <xdr:rowOff>144334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160861</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599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117525</xdr:rowOff>
    </xdr:from>
    <xdr:to>
      <xdr:col>76</xdr:col>
      <xdr:colOff>165100</xdr:colOff>
      <xdr:row>37</xdr:row>
      <xdr:rowOff>47675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64202</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60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81169</xdr:rowOff>
    </xdr:from>
    <xdr:to>
      <xdr:col>72</xdr:col>
      <xdr:colOff>38100</xdr:colOff>
      <xdr:row>37</xdr:row>
      <xdr:rowOff>11319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5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27846</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602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30554</xdr:rowOff>
    </xdr:from>
    <xdr:to>
      <xdr:col>67</xdr:col>
      <xdr:colOff>101600</xdr:colOff>
      <xdr:row>36</xdr:row>
      <xdr:rowOff>132154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148681</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597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142391</xdr:rowOff>
    </xdr:from>
    <xdr:to>
      <xdr:col>85</xdr:col>
      <xdr:colOff>127000</xdr:colOff>
      <xdr:row>56</xdr:row>
      <xdr:rowOff>162672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743591"/>
          <a:ext cx="838200" cy="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162672</xdr:rowOff>
    </xdr:from>
    <xdr:to>
      <xdr:col>81</xdr:col>
      <xdr:colOff>50800</xdr:colOff>
      <xdr:row>57</xdr:row>
      <xdr:rowOff>49362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63872"/>
          <a:ext cx="889000" cy="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39625</xdr:rowOff>
    </xdr:from>
    <xdr:to>
      <xdr:col>76</xdr:col>
      <xdr:colOff>114300</xdr:colOff>
      <xdr:row>57</xdr:row>
      <xdr:rowOff>49362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12275"/>
          <a:ext cx="8890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8266</xdr:rowOff>
    </xdr:from>
    <xdr:to>
      <xdr:col>71</xdr:col>
      <xdr:colOff>177800</xdr:colOff>
      <xdr:row>57</xdr:row>
      <xdr:rowOff>39625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780916"/>
          <a:ext cx="889000" cy="3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91591</xdr:rowOff>
    </xdr:from>
    <xdr:to>
      <xdr:col>85</xdr:col>
      <xdr:colOff>177800</xdr:colOff>
      <xdr:row>57</xdr:row>
      <xdr:rowOff>21741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114468</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4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111872</xdr:rowOff>
    </xdr:from>
    <xdr:to>
      <xdr:col>81</xdr:col>
      <xdr:colOff>101600</xdr:colOff>
      <xdr:row>57</xdr:row>
      <xdr:rowOff>42022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58549</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48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170012</xdr:rowOff>
    </xdr:from>
    <xdr:to>
      <xdr:col>76</xdr:col>
      <xdr:colOff>165100</xdr:colOff>
      <xdr:row>57</xdr:row>
      <xdr:rowOff>100162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7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91289</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86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160275</xdr:rowOff>
    </xdr:from>
    <xdr:to>
      <xdr:col>72</xdr:col>
      <xdr:colOff>38100</xdr:colOff>
      <xdr:row>57</xdr:row>
      <xdr:rowOff>90425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106952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53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128916</xdr:rowOff>
    </xdr:from>
    <xdr:to>
      <xdr:col>67</xdr:col>
      <xdr:colOff>101600</xdr:colOff>
      <xdr:row>57</xdr:row>
      <xdr:rowOff>59066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3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75593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50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138601</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340251"/>
          <a:ext cx="889000" cy="17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146685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87801</xdr:rowOff>
    </xdr:from>
    <xdr:to>
      <xdr:col>67</xdr:col>
      <xdr:colOff>101600</xdr:colOff>
      <xdr:row>78</xdr:row>
      <xdr:rowOff>17951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2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34478</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06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13734</xdr:rowOff>
    </xdr:from>
    <xdr:to>
      <xdr:col>85</xdr:col>
      <xdr:colOff>127000</xdr:colOff>
      <xdr:row>96</xdr:row>
      <xdr:rowOff>69197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301484"/>
          <a:ext cx="838200" cy="22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69197</xdr:rowOff>
    </xdr:from>
    <xdr:to>
      <xdr:col>81</xdr:col>
      <xdr:colOff>50800</xdr:colOff>
      <xdr:row>97</xdr:row>
      <xdr:rowOff>1744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528397"/>
          <a:ext cx="889000" cy="10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162816</xdr:rowOff>
    </xdr:from>
    <xdr:to>
      <xdr:col>76</xdr:col>
      <xdr:colOff>114300</xdr:colOff>
      <xdr:row>97</xdr:row>
      <xdr:rowOff>1744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622016"/>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162816</xdr:rowOff>
    </xdr:from>
    <xdr:to>
      <xdr:col>71</xdr:col>
      <xdr:colOff>177800</xdr:colOff>
      <xdr:row>97</xdr:row>
      <xdr:rowOff>8426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622016"/>
          <a:ext cx="889000" cy="1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134384</xdr:rowOff>
    </xdr:from>
    <xdr:to>
      <xdr:col>85</xdr:col>
      <xdr:colOff>177800</xdr:colOff>
      <xdr:row>95</xdr:row>
      <xdr:rowOff>64534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25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157261</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10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18397</xdr:rowOff>
    </xdr:from>
    <xdr:to>
      <xdr:col>81</xdr:col>
      <xdr:colOff>101600</xdr:colOff>
      <xdr:row>96</xdr:row>
      <xdr:rowOff>119997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47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136524</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252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122394</xdr:rowOff>
    </xdr:from>
    <xdr:to>
      <xdr:col>76</xdr:col>
      <xdr:colOff>165100</xdr:colOff>
      <xdr:row>97</xdr:row>
      <xdr:rowOff>52544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5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69071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35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112016</xdr:rowOff>
    </xdr:from>
    <xdr:to>
      <xdr:col>72</xdr:col>
      <xdr:colOff>38100</xdr:colOff>
      <xdr:row>97</xdr:row>
      <xdr:rowOff>42166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57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58693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34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129076</xdr:rowOff>
    </xdr:from>
    <xdr:to>
      <xdr:col>67</xdr:col>
      <xdr:colOff>101600</xdr:colOff>
      <xdr:row>97</xdr:row>
      <xdr:rowOff>59226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58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75753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36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92826</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1323300" y="6779376"/>
          <a:ext cx="838200" cy="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97888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4438"/>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56533</xdr:rowOff>
    </xdr:from>
    <xdr:to>
      <xdr:col>107</xdr:col>
      <xdr:colOff>50800</xdr:colOff>
      <xdr:row>39</xdr:row>
      <xdr:rowOff>97888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43083"/>
          <a:ext cx="889000" cy="4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42621</xdr:rowOff>
    </xdr:from>
    <xdr:to>
      <xdr:col>102</xdr:col>
      <xdr:colOff>114300</xdr:colOff>
      <xdr:row>39</xdr:row>
      <xdr:rowOff>56533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29171"/>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99331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78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42026</xdr:rowOff>
    </xdr:from>
    <xdr:to>
      <xdr:col>116</xdr:col>
      <xdr:colOff>114300</xdr:colOff>
      <xdr:row>39</xdr:row>
      <xdr:rowOff>143626</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2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8838</xdr:rowOff>
    </xdr:from>
    <xdr:ext cx="378565"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47088</xdr:rowOff>
    </xdr:from>
    <xdr:to>
      <xdr:col>107</xdr:col>
      <xdr:colOff>101600</xdr:colOff>
      <xdr:row>39</xdr:row>
      <xdr:rowOff>148688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139815</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826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5733</xdr:rowOff>
    </xdr:from>
    <xdr:to>
      <xdr:col>102</xdr:col>
      <xdr:colOff>165100</xdr:colOff>
      <xdr:row>39</xdr:row>
      <xdr:rowOff>107333</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98460</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10428" y="678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163271</xdr:rowOff>
    </xdr:from>
    <xdr:to>
      <xdr:col>98</xdr:col>
      <xdr:colOff>38100</xdr:colOff>
      <xdr:row>39</xdr:row>
      <xdr:rowOff>93421</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109948</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21428" y="64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民生費においては、保育所改修事業（５６百万円）の実施により類似団体を上回り、衛生費においても一般廃棄物最終処分場延命化事業（２５０百万円）の実施により大幅に類似団体を上回り、消防費においても小規模自治体でありながら高速自動車道路（道東自動車道路）通過自治体として、救急自動車を２台運用していることから大幅に上回り、公債費においても、過疎対策事業債（中央小学校グラウンド改修事業、林業専用道鬼峠支線）に係る地方債の償還が開始されたことにより、それぞれ、類似団体平均を上回る状況となっている。特に公債費においては、令和１、３年度に実施した大型事業の償還開始に伴い今後も増加予想となっている。</a:t>
          </a:r>
          <a:endParaRPr lang="ja-JP" altLang="ja-JP" sz="1300">
            <a:effectLst/>
            <a:latin typeface="UD デジタル 教科書体 N-B" panose="02020700000000000000" pitchFamily="17" charset="-128"/>
            <a:ea typeface="UD デジタル 教科書体 N-B" panose="02020700000000000000"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令和２年度までは、不足する財源を補うため基金を取り崩す財政運営となっていた。令和３年度においては、令和２年度決算額に比して、若干、増額となっており、今後も収入に見合った財政運営に努める。</a:t>
          </a:r>
          <a:endParaRPr lang="ja-JP" altLang="ja-JP" sz="1300">
            <a:effectLst/>
            <a:latin typeface="UD デジタル 教科書体 N-B" panose="02020700000000000000" pitchFamily="17" charset="-128"/>
            <a:ea typeface="UD デジタル 教科書体 N-B" panose="02020700000000000000"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rPr>
            <a:t>　連結での赤字額は生じてはいないが、一般会計からの各会計への繰出しは年々増加傾向にある。特に、国民健康保険事業特別会計・簡易水道事業特別会計・公共下水道事業特別会計については、受益者負担の見直しを早急に行う必要がある。</a:t>
          </a:r>
          <a:endParaRPr lang="ja-JP" altLang="ja-JP" sz="1300">
            <a:effectLst/>
            <a:latin typeface="UD デジタル 教科書体 N-B" panose="02020700000000000000" pitchFamily="17" charset="-128"/>
            <a:ea typeface="UD デジタル 教科書体 N-B" panose="02020700000000000000" pitchFamily="17"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630_&#21344;&#20896;&#26449;_2021&#29066;&#35895;&#20316;&#25104;/&#25552;&#20986;&#12304;&#36001;&#25919;&#29366;&#27841;&#36039;&#26009;&#38598;&#12305;_014630_&#21344;&#20896;&#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CF51">
            <v>41.1</v>
          </cell>
          <cell r="CN51">
            <v>52</v>
          </cell>
          <cell r="CV51">
            <v>42.4</v>
          </cell>
        </row>
        <row r="53">
          <cell r="CF53">
            <v>71.2</v>
          </cell>
          <cell r="CN53">
            <v>69.3</v>
          </cell>
          <cell r="CV53">
            <v>71.900000000000006</v>
          </cell>
        </row>
        <row r="55">
          <cell r="AN55" t="str">
            <v>類似団体内平均値</v>
          </cell>
          <cell r="CF55">
            <v>0</v>
          </cell>
          <cell r="CN55">
            <v>0</v>
          </cell>
          <cell r="CV55">
            <v>0</v>
          </cell>
        </row>
        <row r="57">
          <cell r="CF57">
            <v>60.4</v>
          </cell>
          <cell r="CN57">
            <v>61.5</v>
          </cell>
          <cell r="CV57">
            <v>61</v>
          </cell>
        </row>
        <row r="72">
          <cell r="BP72" t="str">
            <v>H29</v>
          </cell>
          <cell r="BX72" t="str">
            <v>H30</v>
          </cell>
          <cell r="CF72" t="str">
            <v>R01</v>
          </cell>
          <cell r="CN72" t="str">
            <v>R02</v>
          </cell>
          <cell r="CV72" t="str">
            <v>R03</v>
          </cell>
        </row>
        <row r="73">
          <cell r="AN73" t="str">
            <v>当該団体値</v>
          </cell>
          <cell r="BP73">
            <v>9.5</v>
          </cell>
          <cell r="BX73">
            <v>18.5</v>
          </cell>
          <cell r="CF73">
            <v>41.1</v>
          </cell>
          <cell r="CN73">
            <v>52</v>
          </cell>
          <cell r="CV73">
            <v>42.4</v>
          </cell>
        </row>
        <row r="75">
          <cell r="BP75">
            <v>6.9</v>
          </cell>
          <cell r="BX75">
            <v>7.8</v>
          </cell>
          <cell r="CF75">
            <v>8.4</v>
          </cell>
          <cell r="CN75">
            <v>8.6</v>
          </cell>
          <cell r="CV75">
            <v>7.8</v>
          </cell>
        </row>
        <row r="77">
          <cell r="AN77" t="str">
            <v>類似団体内平均値</v>
          </cell>
          <cell r="BP77">
            <v>0</v>
          </cell>
          <cell r="BX77">
            <v>0</v>
          </cell>
          <cell r="CF77">
            <v>0</v>
          </cell>
          <cell r="CN77">
            <v>0</v>
          </cell>
          <cell r="CV77">
            <v>0</v>
          </cell>
        </row>
        <row r="79">
          <cell r="BP79">
            <v>7.1</v>
          </cell>
          <cell r="BX79">
            <v>7.4</v>
          </cell>
          <cell r="CF79">
            <v>7.4</v>
          </cell>
          <cell r="CN79">
            <v>8</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3085491</v>
      </c>
      <c r="BO4" s="375"/>
      <c r="BP4" s="375"/>
      <c r="BQ4" s="375"/>
      <c r="BR4" s="375"/>
      <c r="BS4" s="375"/>
      <c r="BT4" s="375"/>
      <c r="BU4" s="376"/>
      <c r="BV4" s="374">
        <v>2676477</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3.3</v>
      </c>
      <c r="CU4" s="381"/>
      <c r="CV4" s="381"/>
      <c r="CW4" s="381"/>
      <c r="CX4" s="381"/>
      <c r="CY4" s="381"/>
      <c r="CZ4" s="381"/>
      <c r="DA4" s="382"/>
      <c r="DB4" s="380">
        <v>3.1</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3022728</v>
      </c>
      <c r="BO5" s="412"/>
      <c r="BP5" s="412"/>
      <c r="BQ5" s="412"/>
      <c r="BR5" s="412"/>
      <c r="BS5" s="412"/>
      <c r="BT5" s="412"/>
      <c r="BU5" s="413"/>
      <c r="BV5" s="411">
        <v>2607632</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87.6</v>
      </c>
      <c r="CU5" s="409"/>
      <c r="CV5" s="409"/>
      <c r="CW5" s="409"/>
      <c r="CX5" s="409"/>
      <c r="CY5" s="409"/>
      <c r="CZ5" s="409"/>
      <c r="DA5" s="410"/>
      <c r="DB5" s="408">
        <v>95.6</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62763</v>
      </c>
      <c r="BO6" s="412"/>
      <c r="BP6" s="412"/>
      <c r="BQ6" s="412"/>
      <c r="BR6" s="412"/>
      <c r="BS6" s="412"/>
      <c r="BT6" s="412"/>
      <c r="BU6" s="413"/>
      <c r="BV6" s="411">
        <v>68845</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90.6</v>
      </c>
      <c r="CU6" s="449"/>
      <c r="CV6" s="449"/>
      <c r="CW6" s="449"/>
      <c r="CX6" s="449"/>
      <c r="CY6" s="449"/>
      <c r="CZ6" s="449"/>
      <c r="DA6" s="450"/>
      <c r="DB6" s="448">
        <v>109</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105</v>
      </c>
      <c r="AV7" s="444"/>
      <c r="AW7" s="444"/>
      <c r="AX7" s="444"/>
      <c r="AY7" s="445" t="s">
        <v>106</v>
      </c>
      <c r="AZ7" s="446"/>
      <c r="BA7" s="446"/>
      <c r="BB7" s="446"/>
      <c r="BC7" s="446"/>
      <c r="BD7" s="446"/>
      <c r="BE7" s="446"/>
      <c r="BF7" s="446"/>
      <c r="BG7" s="446"/>
      <c r="BH7" s="446"/>
      <c r="BI7" s="446"/>
      <c r="BJ7" s="446"/>
      <c r="BK7" s="446"/>
      <c r="BL7" s="446"/>
      <c r="BM7" s="447"/>
      <c r="BN7" s="411">
        <v>2100</v>
      </c>
      <c r="BO7" s="412"/>
      <c r="BP7" s="412"/>
      <c r="BQ7" s="412"/>
      <c r="BR7" s="412"/>
      <c r="BS7" s="412"/>
      <c r="BT7" s="412"/>
      <c r="BU7" s="413"/>
      <c r="BV7" s="411">
        <v>16752</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1820117</v>
      </c>
      <c r="CU7" s="412"/>
      <c r="CV7" s="412"/>
      <c r="CW7" s="412"/>
      <c r="CX7" s="412"/>
      <c r="CY7" s="412"/>
      <c r="CZ7" s="412"/>
      <c r="DA7" s="413"/>
      <c r="DB7" s="411">
        <v>1674870</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60663</v>
      </c>
      <c r="BO8" s="412"/>
      <c r="BP8" s="412"/>
      <c r="BQ8" s="412"/>
      <c r="BR8" s="412"/>
      <c r="BS8" s="412"/>
      <c r="BT8" s="412"/>
      <c r="BU8" s="413"/>
      <c r="BV8" s="411">
        <v>52093</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0.25</v>
      </c>
      <c r="CU8" s="452"/>
      <c r="CV8" s="452"/>
      <c r="CW8" s="452"/>
      <c r="CX8" s="452"/>
      <c r="CY8" s="452"/>
      <c r="CZ8" s="452"/>
      <c r="DA8" s="453"/>
      <c r="DB8" s="451">
        <v>0.27</v>
      </c>
      <c r="DC8" s="452"/>
      <c r="DD8" s="452"/>
      <c r="DE8" s="452"/>
      <c r="DF8" s="452"/>
      <c r="DG8" s="452"/>
      <c r="DH8" s="452"/>
      <c r="DI8" s="453"/>
    </row>
    <row r="9" spans="1:119" ht="18.75" customHeight="1" thickBot="1" x14ac:dyDescent="0.2">
      <c r="A9" s="178"/>
      <c r="B9" s="405" t="s">
        <v>112</v>
      </c>
      <c r="C9" s="406"/>
      <c r="D9" s="406"/>
      <c r="E9" s="406"/>
      <c r="F9" s="406"/>
      <c r="G9" s="406"/>
      <c r="H9" s="406"/>
      <c r="I9" s="406"/>
      <c r="J9" s="406"/>
      <c r="K9" s="454"/>
      <c r="L9" s="455" t="s">
        <v>113</v>
      </c>
      <c r="M9" s="456"/>
      <c r="N9" s="456"/>
      <c r="O9" s="456"/>
      <c r="P9" s="456"/>
      <c r="Q9" s="457"/>
      <c r="R9" s="458">
        <v>1306</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116</v>
      </c>
      <c r="AV9" s="444"/>
      <c r="AW9" s="444"/>
      <c r="AX9" s="444"/>
      <c r="AY9" s="445" t="s">
        <v>117</v>
      </c>
      <c r="AZ9" s="446"/>
      <c r="BA9" s="446"/>
      <c r="BB9" s="446"/>
      <c r="BC9" s="446"/>
      <c r="BD9" s="446"/>
      <c r="BE9" s="446"/>
      <c r="BF9" s="446"/>
      <c r="BG9" s="446"/>
      <c r="BH9" s="446"/>
      <c r="BI9" s="446"/>
      <c r="BJ9" s="446"/>
      <c r="BK9" s="446"/>
      <c r="BL9" s="446"/>
      <c r="BM9" s="447"/>
      <c r="BN9" s="411">
        <v>8570</v>
      </c>
      <c r="BO9" s="412"/>
      <c r="BP9" s="412"/>
      <c r="BQ9" s="412"/>
      <c r="BR9" s="412"/>
      <c r="BS9" s="412"/>
      <c r="BT9" s="412"/>
      <c r="BU9" s="413"/>
      <c r="BV9" s="411">
        <v>-3684</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21.1</v>
      </c>
      <c r="CU9" s="409"/>
      <c r="CV9" s="409"/>
      <c r="CW9" s="409"/>
      <c r="CX9" s="409"/>
      <c r="CY9" s="409"/>
      <c r="CZ9" s="409"/>
      <c r="DA9" s="410"/>
      <c r="DB9" s="408">
        <v>17.3</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119</v>
      </c>
      <c r="M10" s="441"/>
      <c r="N10" s="441"/>
      <c r="O10" s="441"/>
      <c r="P10" s="441"/>
      <c r="Q10" s="442"/>
      <c r="R10" s="462">
        <v>1211</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121</v>
      </c>
      <c r="AV10" s="444"/>
      <c r="AW10" s="444"/>
      <c r="AX10" s="444"/>
      <c r="AY10" s="445" t="s">
        <v>122</v>
      </c>
      <c r="AZ10" s="446"/>
      <c r="BA10" s="446"/>
      <c r="BB10" s="446"/>
      <c r="BC10" s="446"/>
      <c r="BD10" s="446"/>
      <c r="BE10" s="446"/>
      <c r="BF10" s="446"/>
      <c r="BG10" s="446"/>
      <c r="BH10" s="446"/>
      <c r="BI10" s="446"/>
      <c r="BJ10" s="446"/>
      <c r="BK10" s="446"/>
      <c r="BL10" s="446"/>
      <c r="BM10" s="447"/>
      <c r="BN10" s="411">
        <v>18889</v>
      </c>
      <c r="BO10" s="412"/>
      <c r="BP10" s="412"/>
      <c r="BQ10" s="412"/>
      <c r="BR10" s="412"/>
      <c r="BS10" s="412"/>
      <c r="BT10" s="412"/>
      <c r="BU10" s="413"/>
      <c r="BV10" s="411">
        <v>16022</v>
      </c>
      <c r="BW10" s="412"/>
      <c r="BX10" s="412"/>
      <c r="BY10" s="412"/>
      <c r="BZ10" s="412"/>
      <c r="CA10" s="412"/>
      <c r="CB10" s="412"/>
      <c r="CC10" s="41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124</v>
      </c>
      <c r="M11" s="466"/>
      <c r="N11" s="466"/>
      <c r="O11" s="466"/>
      <c r="P11" s="466"/>
      <c r="Q11" s="467"/>
      <c r="R11" s="468" t="s">
        <v>125</v>
      </c>
      <c r="S11" s="469"/>
      <c r="T11" s="469"/>
      <c r="U11" s="469"/>
      <c r="V11" s="470"/>
      <c r="W11" s="399"/>
      <c r="X11" s="400"/>
      <c r="Y11" s="400"/>
      <c r="Z11" s="400"/>
      <c r="AA11" s="400"/>
      <c r="AB11" s="400"/>
      <c r="AC11" s="400"/>
      <c r="AD11" s="400"/>
      <c r="AE11" s="400"/>
      <c r="AF11" s="400"/>
      <c r="AG11" s="400"/>
      <c r="AH11" s="400"/>
      <c r="AI11" s="400"/>
      <c r="AJ11" s="400"/>
      <c r="AK11" s="400"/>
      <c r="AL11" s="403"/>
      <c r="AM11" s="440" t="s">
        <v>126</v>
      </c>
      <c r="AN11" s="441"/>
      <c r="AO11" s="441"/>
      <c r="AP11" s="441"/>
      <c r="AQ11" s="441"/>
      <c r="AR11" s="441"/>
      <c r="AS11" s="441"/>
      <c r="AT11" s="442"/>
      <c r="AU11" s="443" t="s">
        <v>127</v>
      </c>
      <c r="AV11" s="444"/>
      <c r="AW11" s="444"/>
      <c r="AX11" s="444"/>
      <c r="AY11" s="445" t="s">
        <v>128</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129</v>
      </c>
      <c r="CE11" s="415"/>
      <c r="CF11" s="415"/>
      <c r="CG11" s="415"/>
      <c r="CH11" s="415"/>
      <c r="CI11" s="415"/>
      <c r="CJ11" s="415"/>
      <c r="CK11" s="415"/>
      <c r="CL11" s="415"/>
      <c r="CM11" s="415"/>
      <c r="CN11" s="415"/>
      <c r="CO11" s="415"/>
      <c r="CP11" s="415"/>
      <c r="CQ11" s="415"/>
      <c r="CR11" s="415"/>
      <c r="CS11" s="416"/>
      <c r="CT11" s="451" t="s">
        <v>130</v>
      </c>
      <c r="CU11" s="452"/>
      <c r="CV11" s="452"/>
      <c r="CW11" s="452"/>
      <c r="CX11" s="452"/>
      <c r="CY11" s="452"/>
      <c r="CZ11" s="452"/>
      <c r="DA11" s="453"/>
      <c r="DB11" s="451" t="s">
        <v>131</v>
      </c>
      <c r="DC11" s="452"/>
      <c r="DD11" s="452"/>
      <c r="DE11" s="452"/>
      <c r="DF11" s="452"/>
      <c r="DG11" s="452"/>
      <c r="DH11" s="452"/>
      <c r="DI11" s="453"/>
    </row>
    <row r="12" spans="1:119" ht="18.75" customHeight="1" x14ac:dyDescent="0.15">
      <c r="A12" s="178"/>
      <c r="B12" s="471" t="s">
        <v>132</v>
      </c>
      <c r="C12" s="472"/>
      <c r="D12" s="472"/>
      <c r="E12" s="472"/>
      <c r="F12" s="472"/>
      <c r="G12" s="472"/>
      <c r="H12" s="472"/>
      <c r="I12" s="472"/>
      <c r="J12" s="472"/>
      <c r="K12" s="473"/>
      <c r="L12" s="480" t="s">
        <v>133</v>
      </c>
      <c r="M12" s="481"/>
      <c r="N12" s="481"/>
      <c r="O12" s="481"/>
      <c r="P12" s="481"/>
      <c r="Q12" s="482"/>
      <c r="R12" s="483">
        <v>1229</v>
      </c>
      <c r="S12" s="484"/>
      <c r="T12" s="484"/>
      <c r="U12" s="484"/>
      <c r="V12" s="485"/>
      <c r="W12" s="486" t="s">
        <v>1</v>
      </c>
      <c r="X12" s="444"/>
      <c r="Y12" s="444"/>
      <c r="Z12" s="444"/>
      <c r="AA12" s="444"/>
      <c r="AB12" s="487"/>
      <c r="AC12" s="488" t="s">
        <v>134</v>
      </c>
      <c r="AD12" s="489"/>
      <c r="AE12" s="489"/>
      <c r="AF12" s="489"/>
      <c r="AG12" s="490"/>
      <c r="AH12" s="488" t="s">
        <v>135</v>
      </c>
      <c r="AI12" s="489"/>
      <c r="AJ12" s="489"/>
      <c r="AK12" s="489"/>
      <c r="AL12" s="491"/>
      <c r="AM12" s="440" t="s">
        <v>136</v>
      </c>
      <c r="AN12" s="441"/>
      <c r="AO12" s="441"/>
      <c r="AP12" s="441"/>
      <c r="AQ12" s="441"/>
      <c r="AR12" s="441"/>
      <c r="AS12" s="441"/>
      <c r="AT12" s="442"/>
      <c r="AU12" s="443" t="s">
        <v>94</v>
      </c>
      <c r="AV12" s="444"/>
      <c r="AW12" s="444"/>
      <c r="AX12" s="444"/>
      <c r="AY12" s="445" t="s">
        <v>137</v>
      </c>
      <c r="AZ12" s="446"/>
      <c r="BA12" s="446"/>
      <c r="BB12" s="446"/>
      <c r="BC12" s="446"/>
      <c r="BD12" s="446"/>
      <c r="BE12" s="446"/>
      <c r="BF12" s="446"/>
      <c r="BG12" s="446"/>
      <c r="BH12" s="446"/>
      <c r="BI12" s="446"/>
      <c r="BJ12" s="446"/>
      <c r="BK12" s="446"/>
      <c r="BL12" s="446"/>
      <c r="BM12" s="447"/>
      <c r="BN12" s="411">
        <v>7000</v>
      </c>
      <c r="BO12" s="412"/>
      <c r="BP12" s="412"/>
      <c r="BQ12" s="412"/>
      <c r="BR12" s="412"/>
      <c r="BS12" s="412"/>
      <c r="BT12" s="412"/>
      <c r="BU12" s="413"/>
      <c r="BV12" s="411">
        <v>132377</v>
      </c>
      <c r="BW12" s="412"/>
      <c r="BX12" s="412"/>
      <c r="BY12" s="412"/>
      <c r="BZ12" s="412"/>
      <c r="CA12" s="412"/>
      <c r="CB12" s="412"/>
      <c r="CC12" s="413"/>
      <c r="CD12" s="414" t="s">
        <v>138</v>
      </c>
      <c r="CE12" s="415"/>
      <c r="CF12" s="415"/>
      <c r="CG12" s="415"/>
      <c r="CH12" s="415"/>
      <c r="CI12" s="415"/>
      <c r="CJ12" s="415"/>
      <c r="CK12" s="415"/>
      <c r="CL12" s="415"/>
      <c r="CM12" s="415"/>
      <c r="CN12" s="415"/>
      <c r="CO12" s="415"/>
      <c r="CP12" s="415"/>
      <c r="CQ12" s="415"/>
      <c r="CR12" s="415"/>
      <c r="CS12" s="416"/>
      <c r="CT12" s="451" t="s">
        <v>130</v>
      </c>
      <c r="CU12" s="452"/>
      <c r="CV12" s="452"/>
      <c r="CW12" s="452"/>
      <c r="CX12" s="452"/>
      <c r="CY12" s="452"/>
      <c r="CZ12" s="452"/>
      <c r="DA12" s="453"/>
      <c r="DB12" s="451" t="s">
        <v>130</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139</v>
      </c>
      <c r="N13" s="503"/>
      <c r="O13" s="503"/>
      <c r="P13" s="503"/>
      <c r="Q13" s="504"/>
      <c r="R13" s="495">
        <v>1080</v>
      </c>
      <c r="S13" s="496"/>
      <c r="T13" s="496"/>
      <c r="U13" s="496"/>
      <c r="V13" s="497"/>
      <c r="W13" s="427" t="s">
        <v>140</v>
      </c>
      <c r="X13" s="428"/>
      <c r="Y13" s="428"/>
      <c r="Z13" s="428"/>
      <c r="AA13" s="428"/>
      <c r="AB13" s="418"/>
      <c r="AC13" s="462">
        <v>69</v>
      </c>
      <c r="AD13" s="463"/>
      <c r="AE13" s="463"/>
      <c r="AF13" s="463"/>
      <c r="AG13" s="505"/>
      <c r="AH13" s="462">
        <v>66</v>
      </c>
      <c r="AI13" s="463"/>
      <c r="AJ13" s="463"/>
      <c r="AK13" s="463"/>
      <c r="AL13" s="464"/>
      <c r="AM13" s="440" t="s">
        <v>141</v>
      </c>
      <c r="AN13" s="441"/>
      <c r="AO13" s="441"/>
      <c r="AP13" s="441"/>
      <c r="AQ13" s="441"/>
      <c r="AR13" s="441"/>
      <c r="AS13" s="441"/>
      <c r="AT13" s="442"/>
      <c r="AU13" s="443" t="s">
        <v>142</v>
      </c>
      <c r="AV13" s="444"/>
      <c r="AW13" s="444"/>
      <c r="AX13" s="444"/>
      <c r="AY13" s="445" t="s">
        <v>143</v>
      </c>
      <c r="AZ13" s="446"/>
      <c r="BA13" s="446"/>
      <c r="BB13" s="446"/>
      <c r="BC13" s="446"/>
      <c r="BD13" s="446"/>
      <c r="BE13" s="446"/>
      <c r="BF13" s="446"/>
      <c r="BG13" s="446"/>
      <c r="BH13" s="446"/>
      <c r="BI13" s="446"/>
      <c r="BJ13" s="446"/>
      <c r="BK13" s="446"/>
      <c r="BL13" s="446"/>
      <c r="BM13" s="447"/>
      <c r="BN13" s="411">
        <v>20459</v>
      </c>
      <c r="BO13" s="412"/>
      <c r="BP13" s="412"/>
      <c r="BQ13" s="412"/>
      <c r="BR13" s="412"/>
      <c r="BS13" s="412"/>
      <c r="BT13" s="412"/>
      <c r="BU13" s="413"/>
      <c r="BV13" s="411">
        <v>-120039</v>
      </c>
      <c r="BW13" s="412"/>
      <c r="BX13" s="412"/>
      <c r="BY13" s="412"/>
      <c r="BZ13" s="412"/>
      <c r="CA13" s="412"/>
      <c r="CB13" s="412"/>
      <c r="CC13" s="413"/>
      <c r="CD13" s="414" t="s">
        <v>144</v>
      </c>
      <c r="CE13" s="415"/>
      <c r="CF13" s="415"/>
      <c r="CG13" s="415"/>
      <c r="CH13" s="415"/>
      <c r="CI13" s="415"/>
      <c r="CJ13" s="415"/>
      <c r="CK13" s="415"/>
      <c r="CL13" s="415"/>
      <c r="CM13" s="415"/>
      <c r="CN13" s="415"/>
      <c r="CO13" s="415"/>
      <c r="CP13" s="415"/>
      <c r="CQ13" s="415"/>
      <c r="CR13" s="415"/>
      <c r="CS13" s="416"/>
      <c r="CT13" s="408">
        <v>7.8</v>
      </c>
      <c r="CU13" s="409"/>
      <c r="CV13" s="409"/>
      <c r="CW13" s="409"/>
      <c r="CX13" s="409"/>
      <c r="CY13" s="409"/>
      <c r="CZ13" s="409"/>
      <c r="DA13" s="410"/>
      <c r="DB13" s="408">
        <v>8.6</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145</v>
      </c>
      <c r="M14" s="493"/>
      <c r="N14" s="493"/>
      <c r="O14" s="493"/>
      <c r="P14" s="493"/>
      <c r="Q14" s="494"/>
      <c r="R14" s="495">
        <v>1315</v>
      </c>
      <c r="S14" s="496"/>
      <c r="T14" s="496"/>
      <c r="U14" s="496"/>
      <c r="V14" s="497"/>
      <c r="W14" s="401"/>
      <c r="X14" s="402"/>
      <c r="Y14" s="402"/>
      <c r="Z14" s="402"/>
      <c r="AA14" s="402"/>
      <c r="AB14" s="391"/>
      <c r="AC14" s="498">
        <v>7.9</v>
      </c>
      <c r="AD14" s="499"/>
      <c r="AE14" s="499"/>
      <c r="AF14" s="499"/>
      <c r="AG14" s="500"/>
      <c r="AH14" s="498">
        <v>8.9</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146</v>
      </c>
      <c r="CE14" s="507"/>
      <c r="CF14" s="507"/>
      <c r="CG14" s="507"/>
      <c r="CH14" s="507"/>
      <c r="CI14" s="507"/>
      <c r="CJ14" s="507"/>
      <c r="CK14" s="507"/>
      <c r="CL14" s="507"/>
      <c r="CM14" s="507"/>
      <c r="CN14" s="507"/>
      <c r="CO14" s="507"/>
      <c r="CP14" s="507"/>
      <c r="CQ14" s="507"/>
      <c r="CR14" s="507"/>
      <c r="CS14" s="508"/>
      <c r="CT14" s="509">
        <v>42.4</v>
      </c>
      <c r="CU14" s="510"/>
      <c r="CV14" s="510"/>
      <c r="CW14" s="510"/>
      <c r="CX14" s="510"/>
      <c r="CY14" s="510"/>
      <c r="CZ14" s="510"/>
      <c r="DA14" s="511"/>
      <c r="DB14" s="509">
        <v>52</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139</v>
      </c>
      <c r="N15" s="503"/>
      <c r="O15" s="503"/>
      <c r="P15" s="503"/>
      <c r="Q15" s="504"/>
      <c r="R15" s="495">
        <v>1092</v>
      </c>
      <c r="S15" s="496"/>
      <c r="T15" s="496"/>
      <c r="U15" s="496"/>
      <c r="V15" s="497"/>
      <c r="W15" s="427" t="s">
        <v>147</v>
      </c>
      <c r="X15" s="428"/>
      <c r="Y15" s="428"/>
      <c r="Z15" s="428"/>
      <c r="AA15" s="428"/>
      <c r="AB15" s="418"/>
      <c r="AC15" s="462">
        <v>65</v>
      </c>
      <c r="AD15" s="463"/>
      <c r="AE15" s="463"/>
      <c r="AF15" s="463"/>
      <c r="AG15" s="505"/>
      <c r="AH15" s="462">
        <v>69</v>
      </c>
      <c r="AI15" s="463"/>
      <c r="AJ15" s="463"/>
      <c r="AK15" s="463"/>
      <c r="AL15" s="464"/>
      <c r="AM15" s="440"/>
      <c r="AN15" s="441"/>
      <c r="AO15" s="441"/>
      <c r="AP15" s="441"/>
      <c r="AQ15" s="441"/>
      <c r="AR15" s="441"/>
      <c r="AS15" s="441"/>
      <c r="AT15" s="442"/>
      <c r="AU15" s="443"/>
      <c r="AV15" s="444"/>
      <c r="AW15" s="444"/>
      <c r="AX15" s="444"/>
      <c r="AY15" s="371" t="s">
        <v>148</v>
      </c>
      <c r="AZ15" s="372"/>
      <c r="BA15" s="372"/>
      <c r="BB15" s="372"/>
      <c r="BC15" s="372"/>
      <c r="BD15" s="372"/>
      <c r="BE15" s="372"/>
      <c r="BF15" s="372"/>
      <c r="BG15" s="372"/>
      <c r="BH15" s="372"/>
      <c r="BI15" s="372"/>
      <c r="BJ15" s="372"/>
      <c r="BK15" s="372"/>
      <c r="BL15" s="372"/>
      <c r="BM15" s="373"/>
      <c r="BN15" s="374">
        <v>339654</v>
      </c>
      <c r="BO15" s="375"/>
      <c r="BP15" s="375"/>
      <c r="BQ15" s="375"/>
      <c r="BR15" s="375"/>
      <c r="BS15" s="375"/>
      <c r="BT15" s="375"/>
      <c r="BU15" s="376"/>
      <c r="BV15" s="374">
        <v>392849</v>
      </c>
      <c r="BW15" s="375"/>
      <c r="BX15" s="375"/>
      <c r="BY15" s="375"/>
      <c r="BZ15" s="375"/>
      <c r="CA15" s="375"/>
      <c r="CB15" s="375"/>
      <c r="CC15" s="376"/>
      <c r="CD15" s="512" t="s">
        <v>149</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150</v>
      </c>
      <c r="M16" s="515"/>
      <c r="N16" s="515"/>
      <c r="O16" s="515"/>
      <c r="P16" s="515"/>
      <c r="Q16" s="516"/>
      <c r="R16" s="517" t="s">
        <v>151</v>
      </c>
      <c r="S16" s="518"/>
      <c r="T16" s="518"/>
      <c r="U16" s="518"/>
      <c r="V16" s="519"/>
      <c r="W16" s="401"/>
      <c r="X16" s="402"/>
      <c r="Y16" s="402"/>
      <c r="Z16" s="402"/>
      <c r="AA16" s="402"/>
      <c r="AB16" s="391"/>
      <c r="AC16" s="498">
        <v>7.4</v>
      </c>
      <c r="AD16" s="499"/>
      <c r="AE16" s="499"/>
      <c r="AF16" s="499"/>
      <c r="AG16" s="500"/>
      <c r="AH16" s="498">
        <v>9.3000000000000007</v>
      </c>
      <c r="AI16" s="499"/>
      <c r="AJ16" s="499"/>
      <c r="AK16" s="499"/>
      <c r="AL16" s="501"/>
      <c r="AM16" s="440"/>
      <c r="AN16" s="441"/>
      <c r="AO16" s="441"/>
      <c r="AP16" s="441"/>
      <c r="AQ16" s="441"/>
      <c r="AR16" s="441"/>
      <c r="AS16" s="441"/>
      <c r="AT16" s="442"/>
      <c r="AU16" s="443"/>
      <c r="AV16" s="444"/>
      <c r="AW16" s="444"/>
      <c r="AX16" s="444"/>
      <c r="AY16" s="445" t="s">
        <v>152</v>
      </c>
      <c r="AZ16" s="446"/>
      <c r="BA16" s="446"/>
      <c r="BB16" s="446"/>
      <c r="BC16" s="446"/>
      <c r="BD16" s="446"/>
      <c r="BE16" s="446"/>
      <c r="BF16" s="446"/>
      <c r="BG16" s="446"/>
      <c r="BH16" s="446"/>
      <c r="BI16" s="446"/>
      <c r="BJ16" s="446"/>
      <c r="BK16" s="446"/>
      <c r="BL16" s="446"/>
      <c r="BM16" s="447"/>
      <c r="BN16" s="411">
        <v>1663831</v>
      </c>
      <c r="BO16" s="412"/>
      <c r="BP16" s="412"/>
      <c r="BQ16" s="412"/>
      <c r="BR16" s="412"/>
      <c r="BS16" s="412"/>
      <c r="BT16" s="412"/>
      <c r="BU16" s="413"/>
      <c r="BV16" s="411">
        <v>1521926</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153</v>
      </c>
      <c r="N17" s="523"/>
      <c r="O17" s="523"/>
      <c r="P17" s="523"/>
      <c r="Q17" s="524"/>
      <c r="R17" s="517" t="s">
        <v>154</v>
      </c>
      <c r="S17" s="518"/>
      <c r="T17" s="518"/>
      <c r="U17" s="518"/>
      <c r="V17" s="519"/>
      <c r="W17" s="427" t="s">
        <v>155</v>
      </c>
      <c r="X17" s="428"/>
      <c r="Y17" s="428"/>
      <c r="Z17" s="428"/>
      <c r="AA17" s="428"/>
      <c r="AB17" s="418"/>
      <c r="AC17" s="462">
        <v>740</v>
      </c>
      <c r="AD17" s="463"/>
      <c r="AE17" s="463"/>
      <c r="AF17" s="463"/>
      <c r="AG17" s="505"/>
      <c r="AH17" s="462">
        <v>607</v>
      </c>
      <c r="AI17" s="463"/>
      <c r="AJ17" s="463"/>
      <c r="AK17" s="463"/>
      <c r="AL17" s="464"/>
      <c r="AM17" s="440"/>
      <c r="AN17" s="441"/>
      <c r="AO17" s="441"/>
      <c r="AP17" s="441"/>
      <c r="AQ17" s="441"/>
      <c r="AR17" s="441"/>
      <c r="AS17" s="441"/>
      <c r="AT17" s="442"/>
      <c r="AU17" s="443"/>
      <c r="AV17" s="444"/>
      <c r="AW17" s="444"/>
      <c r="AX17" s="444"/>
      <c r="AY17" s="445" t="s">
        <v>156</v>
      </c>
      <c r="AZ17" s="446"/>
      <c r="BA17" s="446"/>
      <c r="BB17" s="446"/>
      <c r="BC17" s="446"/>
      <c r="BD17" s="446"/>
      <c r="BE17" s="446"/>
      <c r="BF17" s="446"/>
      <c r="BG17" s="446"/>
      <c r="BH17" s="446"/>
      <c r="BI17" s="446"/>
      <c r="BJ17" s="446"/>
      <c r="BK17" s="446"/>
      <c r="BL17" s="446"/>
      <c r="BM17" s="447"/>
      <c r="BN17" s="411">
        <v>429871</v>
      </c>
      <c r="BO17" s="412"/>
      <c r="BP17" s="412"/>
      <c r="BQ17" s="412"/>
      <c r="BR17" s="412"/>
      <c r="BS17" s="412"/>
      <c r="BT17" s="412"/>
      <c r="BU17" s="413"/>
      <c r="BV17" s="411">
        <v>500290</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6" t="s">
        <v>157</v>
      </c>
      <c r="C18" s="454"/>
      <c r="D18" s="454"/>
      <c r="E18" s="537"/>
      <c r="F18" s="537"/>
      <c r="G18" s="537"/>
      <c r="H18" s="537"/>
      <c r="I18" s="537"/>
      <c r="J18" s="537"/>
      <c r="K18" s="537"/>
      <c r="L18" s="538">
        <v>571.41</v>
      </c>
      <c r="M18" s="538"/>
      <c r="N18" s="538"/>
      <c r="O18" s="538"/>
      <c r="P18" s="538"/>
      <c r="Q18" s="538"/>
      <c r="R18" s="539"/>
      <c r="S18" s="539"/>
      <c r="T18" s="539"/>
      <c r="U18" s="539"/>
      <c r="V18" s="540"/>
      <c r="W18" s="429"/>
      <c r="X18" s="430"/>
      <c r="Y18" s="430"/>
      <c r="Z18" s="430"/>
      <c r="AA18" s="430"/>
      <c r="AB18" s="421"/>
      <c r="AC18" s="541">
        <v>84.7</v>
      </c>
      <c r="AD18" s="542"/>
      <c r="AE18" s="542"/>
      <c r="AF18" s="542"/>
      <c r="AG18" s="543"/>
      <c r="AH18" s="541">
        <v>81.8</v>
      </c>
      <c r="AI18" s="542"/>
      <c r="AJ18" s="542"/>
      <c r="AK18" s="542"/>
      <c r="AL18" s="544"/>
      <c r="AM18" s="440"/>
      <c r="AN18" s="441"/>
      <c r="AO18" s="441"/>
      <c r="AP18" s="441"/>
      <c r="AQ18" s="441"/>
      <c r="AR18" s="441"/>
      <c r="AS18" s="441"/>
      <c r="AT18" s="442"/>
      <c r="AU18" s="443"/>
      <c r="AV18" s="444"/>
      <c r="AW18" s="444"/>
      <c r="AX18" s="444"/>
      <c r="AY18" s="445" t="s">
        <v>158</v>
      </c>
      <c r="AZ18" s="446"/>
      <c r="BA18" s="446"/>
      <c r="BB18" s="446"/>
      <c r="BC18" s="446"/>
      <c r="BD18" s="446"/>
      <c r="BE18" s="446"/>
      <c r="BF18" s="446"/>
      <c r="BG18" s="446"/>
      <c r="BH18" s="446"/>
      <c r="BI18" s="446"/>
      <c r="BJ18" s="446"/>
      <c r="BK18" s="446"/>
      <c r="BL18" s="446"/>
      <c r="BM18" s="447"/>
      <c r="BN18" s="411">
        <v>1728746</v>
      </c>
      <c r="BO18" s="412"/>
      <c r="BP18" s="412"/>
      <c r="BQ18" s="412"/>
      <c r="BR18" s="412"/>
      <c r="BS18" s="412"/>
      <c r="BT18" s="412"/>
      <c r="BU18" s="413"/>
      <c r="BV18" s="411">
        <v>1562993</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6" t="s">
        <v>159</v>
      </c>
      <c r="C19" s="454"/>
      <c r="D19" s="454"/>
      <c r="E19" s="537"/>
      <c r="F19" s="537"/>
      <c r="G19" s="537"/>
      <c r="H19" s="537"/>
      <c r="I19" s="537"/>
      <c r="J19" s="537"/>
      <c r="K19" s="537"/>
      <c r="L19" s="545">
        <v>2</v>
      </c>
      <c r="M19" s="545"/>
      <c r="N19" s="545"/>
      <c r="O19" s="545"/>
      <c r="P19" s="545"/>
      <c r="Q19" s="545"/>
      <c r="R19" s="546"/>
      <c r="S19" s="546"/>
      <c r="T19" s="546"/>
      <c r="U19" s="546"/>
      <c r="V19" s="547"/>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160</v>
      </c>
      <c r="AZ19" s="446"/>
      <c r="BA19" s="446"/>
      <c r="BB19" s="446"/>
      <c r="BC19" s="446"/>
      <c r="BD19" s="446"/>
      <c r="BE19" s="446"/>
      <c r="BF19" s="446"/>
      <c r="BG19" s="446"/>
      <c r="BH19" s="446"/>
      <c r="BI19" s="446"/>
      <c r="BJ19" s="446"/>
      <c r="BK19" s="446"/>
      <c r="BL19" s="446"/>
      <c r="BM19" s="447"/>
      <c r="BN19" s="411">
        <v>2191802</v>
      </c>
      <c r="BO19" s="412"/>
      <c r="BP19" s="412"/>
      <c r="BQ19" s="412"/>
      <c r="BR19" s="412"/>
      <c r="BS19" s="412"/>
      <c r="BT19" s="412"/>
      <c r="BU19" s="413"/>
      <c r="BV19" s="411">
        <v>1948457</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6" t="s">
        <v>161</v>
      </c>
      <c r="C20" s="454"/>
      <c r="D20" s="454"/>
      <c r="E20" s="537"/>
      <c r="F20" s="537"/>
      <c r="G20" s="537"/>
      <c r="H20" s="537"/>
      <c r="I20" s="537"/>
      <c r="J20" s="537"/>
      <c r="K20" s="537"/>
      <c r="L20" s="545">
        <v>849</v>
      </c>
      <c r="M20" s="545"/>
      <c r="N20" s="545"/>
      <c r="O20" s="545"/>
      <c r="P20" s="545"/>
      <c r="Q20" s="545"/>
      <c r="R20" s="546"/>
      <c r="S20" s="546"/>
      <c r="T20" s="546"/>
      <c r="U20" s="546"/>
      <c r="V20" s="547"/>
      <c r="W20" s="429"/>
      <c r="X20" s="430"/>
      <c r="Y20" s="430"/>
      <c r="Z20" s="430"/>
      <c r="AA20" s="430"/>
      <c r="AB20" s="430"/>
      <c r="AC20" s="548"/>
      <c r="AD20" s="548"/>
      <c r="AE20" s="548"/>
      <c r="AF20" s="548"/>
      <c r="AG20" s="548"/>
      <c r="AH20" s="548"/>
      <c r="AI20" s="548"/>
      <c r="AJ20" s="548"/>
      <c r="AK20" s="548"/>
      <c r="AL20" s="549"/>
      <c r="AM20" s="550"/>
      <c r="AN20" s="466"/>
      <c r="AO20" s="466"/>
      <c r="AP20" s="466"/>
      <c r="AQ20" s="466"/>
      <c r="AR20" s="466"/>
      <c r="AS20" s="466"/>
      <c r="AT20" s="467"/>
      <c r="AU20" s="551"/>
      <c r="AV20" s="552"/>
      <c r="AW20" s="552"/>
      <c r="AX20" s="553"/>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530"/>
      <c r="AZ21" s="531"/>
      <c r="BA21" s="531"/>
      <c r="BB21" s="531"/>
      <c r="BC21" s="531"/>
      <c r="BD21" s="531"/>
      <c r="BE21" s="531"/>
      <c r="BF21" s="531"/>
      <c r="BG21" s="531"/>
      <c r="BH21" s="531"/>
      <c r="BI21" s="531"/>
      <c r="BJ21" s="531"/>
      <c r="BK21" s="531"/>
      <c r="BL21" s="531"/>
      <c r="BM21" s="532"/>
      <c r="BN21" s="533"/>
      <c r="BO21" s="534"/>
      <c r="BP21" s="534"/>
      <c r="BQ21" s="534"/>
      <c r="BR21" s="534"/>
      <c r="BS21" s="534"/>
      <c r="BT21" s="534"/>
      <c r="BU21" s="535"/>
      <c r="BV21" s="533"/>
      <c r="BW21" s="534"/>
      <c r="BX21" s="534"/>
      <c r="BY21" s="534"/>
      <c r="BZ21" s="534"/>
      <c r="CA21" s="534"/>
      <c r="CB21" s="534"/>
      <c r="CC21" s="535"/>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163</v>
      </c>
      <c r="C22" s="555"/>
      <c r="D22" s="556"/>
      <c r="E22" s="423" t="s">
        <v>1</v>
      </c>
      <c r="F22" s="428"/>
      <c r="G22" s="428"/>
      <c r="H22" s="428"/>
      <c r="I22" s="428"/>
      <c r="J22" s="428"/>
      <c r="K22" s="418"/>
      <c r="L22" s="423" t="s">
        <v>164</v>
      </c>
      <c r="M22" s="428"/>
      <c r="N22" s="428"/>
      <c r="O22" s="428"/>
      <c r="P22" s="418"/>
      <c r="Q22" s="586" t="s">
        <v>165</v>
      </c>
      <c r="R22" s="587"/>
      <c r="S22" s="587"/>
      <c r="T22" s="587"/>
      <c r="U22" s="587"/>
      <c r="V22" s="588"/>
      <c r="W22" s="554" t="s">
        <v>166</v>
      </c>
      <c r="X22" s="555"/>
      <c r="Y22" s="556"/>
      <c r="Z22" s="423" t="s">
        <v>1</v>
      </c>
      <c r="AA22" s="428"/>
      <c r="AB22" s="428"/>
      <c r="AC22" s="428"/>
      <c r="AD22" s="428"/>
      <c r="AE22" s="428"/>
      <c r="AF22" s="428"/>
      <c r="AG22" s="418"/>
      <c r="AH22" s="592" t="s">
        <v>167</v>
      </c>
      <c r="AI22" s="428"/>
      <c r="AJ22" s="428"/>
      <c r="AK22" s="428"/>
      <c r="AL22" s="418"/>
      <c r="AM22" s="592" t="s">
        <v>168</v>
      </c>
      <c r="AN22" s="593"/>
      <c r="AO22" s="593"/>
      <c r="AP22" s="593"/>
      <c r="AQ22" s="593"/>
      <c r="AR22" s="594"/>
      <c r="AS22" s="586" t="s">
        <v>165</v>
      </c>
      <c r="AT22" s="587"/>
      <c r="AU22" s="587"/>
      <c r="AV22" s="587"/>
      <c r="AW22" s="587"/>
      <c r="AX22" s="598"/>
      <c r="AY22" s="371" t="s">
        <v>169</v>
      </c>
      <c r="AZ22" s="372"/>
      <c r="BA22" s="372"/>
      <c r="BB22" s="372"/>
      <c r="BC22" s="372"/>
      <c r="BD22" s="372"/>
      <c r="BE22" s="372"/>
      <c r="BF22" s="372"/>
      <c r="BG22" s="372"/>
      <c r="BH22" s="372"/>
      <c r="BI22" s="372"/>
      <c r="BJ22" s="372"/>
      <c r="BK22" s="372"/>
      <c r="BL22" s="372"/>
      <c r="BM22" s="373"/>
      <c r="BN22" s="374">
        <v>3000407</v>
      </c>
      <c r="BO22" s="375"/>
      <c r="BP22" s="375"/>
      <c r="BQ22" s="375"/>
      <c r="BR22" s="375"/>
      <c r="BS22" s="375"/>
      <c r="BT22" s="375"/>
      <c r="BU22" s="376"/>
      <c r="BV22" s="374">
        <v>2973222</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170</v>
      </c>
      <c r="AZ23" s="446"/>
      <c r="BA23" s="446"/>
      <c r="BB23" s="446"/>
      <c r="BC23" s="446"/>
      <c r="BD23" s="446"/>
      <c r="BE23" s="446"/>
      <c r="BF23" s="446"/>
      <c r="BG23" s="446"/>
      <c r="BH23" s="446"/>
      <c r="BI23" s="446"/>
      <c r="BJ23" s="446"/>
      <c r="BK23" s="446"/>
      <c r="BL23" s="446"/>
      <c r="BM23" s="447"/>
      <c r="BN23" s="411">
        <v>2960284</v>
      </c>
      <c r="BO23" s="412"/>
      <c r="BP23" s="412"/>
      <c r="BQ23" s="412"/>
      <c r="BR23" s="412"/>
      <c r="BS23" s="412"/>
      <c r="BT23" s="412"/>
      <c r="BU23" s="413"/>
      <c r="BV23" s="411">
        <v>2913944</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171</v>
      </c>
      <c r="F24" s="441"/>
      <c r="G24" s="441"/>
      <c r="H24" s="441"/>
      <c r="I24" s="441"/>
      <c r="J24" s="441"/>
      <c r="K24" s="442"/>
      <c r="L24" s="462">
        <v>1</v>
      </c>
      <c r="M24" s="463"/>
      <c r="N24" s="463"/>
      <c r="O24" s="463"/>
      <c r="P24" s="505"/>
      <c r="Q24" s="462">
        <v>6480</v>
      </c>
      <c r="R24" s="463"/>
      <c r="S24" s="463"/>
      <c r="T24" s="463"/>
      <c r="U24" s="463"/>
      <c r="V24" s="505"/>
      <c r="W24" s="557"/>
      <c r="X24" s="558"/>
      <c r="Y24" s="559"/>
      <c r="Z24" s="461" t="s">
        <v>172</v>
      </c>
      <c r="AA24" s="441"/>
      <c r="AB24" s="441"/>
      <c r="AC24" s="441"/>
      <c r="AD24" s="441"/>
      <c r="AE24" s="441"/>
      <c r="AF24" s="441"/>
      <c r="AG24" s="442"/>
      <c r="AH24" s="462">
        <v>54</v>
      </c>
      <c r="AI24" s="463"/>
      <c r="AJ24" s="463"/>
      <c r="AK24" s="463"/>
      <c r="AL24" s="505"/>
      <c r="AM24" s="462">
        <v>168480</v>
      </c>
      <c r="AN24" s="463"/>
      <c r="AO24" s="463"/>
      <c r="AP24" s="463"/>
      <c r="AQ24" s="463"/>
      <c r="AR24" s="505"/>
      <c r="AS24" s="462">
        <v>3120</v>
      </c>
      <c r="AT24" s="463"/>
      <c r="AU24" s="463"/>
      <c r="AV24" s="463"/>
      <c r="AW24" s="463"/>
      <c r="AX24" s="464"/>
      <c r="AY24" s="530" t="s">
        <v>173</v>
      </c>
      <c r="AZ24" s="531"/>
      <c r="BA24" s="531"/>
      <c r="BB24" s="531"/>
      <c r="BC24" s="531"/>
      <c r="BD24" s="531"/>
      <c r="BE24" s="531"/>
      <c r="BF24" s="531"/>
      <c r="BG24" s="531"/>
      <c r="BH24" s="531"/>
      <c r="BI24" s="531"/>
      <c r="BJ24" s="531"/>
      <c r="BK24" s="531"/>
      <c r="BL24" s="531"/>
      <c r="BM24" s="532"/>
      <c r="BN24" s="411">
        <v>1895545</v>
      </c>
      <c r="BO24" s="412"/>
      <c r="BP24" s="412"/>
      <c r="BQ24" s="412"/>
      <c r="BR24" s="412"/>
      <c r="BS24" s="412"/>
      <c r="BT24" s="412"/>
      <c r="BU24" s="413"/>
      <c r="BV24" s="411">
        <v>1799162</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174</v>
      </c>
      <c r="F25" s="441"/>
      <c r="G25" s="441"/>
      <c r="H25" s="441"/>
      <c r="I25" s="441"/>
      <c r="J25" s="441"/>
      <c r="K25" s="442"/>
      <c r="L25" s="462">
        <v>1</v>
      </c>
      <c r="M25" s="463"/>
      <c r="N25" s="463"/>
      <c r="O25" s="463"/>
      <c r="P25" s="505"/>
      <c r="Q25" s="462">
        <v>5620</v>
      </c>
      <c r="R25" s="463"/>
      <c r="S25" s="463"/>
      <c r="T25" s="463"/>
      <c r="U25" s="463"/>
      <c r="V25" s="505"/>
      <c r="W25" s="557"/>
      <c r="X25" s="558"/>
      <c r="Y25" s="559"/>
      <c r="Z25" s="461" t="s">
        <v>175</v>
      </c>
      <c r="AA25" s="441"/>
      <c r="AB25" s="441"/>
      <c r="AC25" s="441"/>
      <c r="AD25" s="441"/>
      <c r="AE25" s="441"/>
      <c r="AF25" s="441"/>
      <c r="AG25" s="442"/>
      <c r="AH25" s="462" t="s">
        <v>131</v>
      </c>
      <c r="AI25" s="463"/>
      <c r="AJ25" s="463"/>
      <c r="AK25" s="463"/>
      <c r="AL25" s="505"/>
      <c r="AM25" s="462" t="s">
        <v>131</v>
      </c>
      <c r="AN25" s="463"/>
      <c r="AO25" s="463"/>
      <c r="AP25" s="463"/>
      <c r="AQ25" s="463"/>
      <c r="AR25" s="505"/>
      <c r="AS25" s="462" t="s">
        <v>131</v>
      </c>
      <c r="AT25" s="463"/>
      <c r="AU25" s="463"/>
      <c r="AV25" s="463"/>
      <c r="AW25" s="463"/>
      <c r="AX25" s="464"/>
      <c r="AY25" s="371" t="s">
        <v>176</v>
      </c>
      <c r="AZ25" s="372"/>
      <c r="BA25" s="372"/>
      <c r="BB25" s="372"/>
      <c r="BC25" s="372"/>
      <c r="BD25" s="372"/>
      <c r="BE25" s="372"/>
      <c r="BF25" s="372"/>
      <c r="BG25" s="372"/>
      <c r="BH25" s="372"/>
      <c r="BI25" s="372"/>
      <c r="BJ25" s="372"/>
      <c r="BK25" s="372"/>
      <c r="BL25" s="372"/>
      <c r="BM25" s="373"/>
      <c r="BN25" s="374">
        <v>317678</v>
      </c>
      <c r="BO25" s="375"/>
      <c r="BP25" s="375"/>
      <c r="BQ25" s="375"/>
      <c r="BR25" s="375"/>
      <c r="BS25" s="375"/>
      <c r="BT25" s="375"/>
      <c r="BU25" s="376"/>
      <c r="BV25" s="374">
        <v>395896</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177</v>
      </c>
      <c r="F26" s="441"/>
      <c r="G26" s="441"/>
      <c r="H26" s="441"/>
      <c r="I26" s="441"/>
      <c r="J26" s="441"/>
      <c r="K26" s="442"/>
      <c r="L26" s="462">
        <v>1</v>
      </c>
      <c r="M26" s="463"/>
      <c r="N26" s="463"/>
      <c r="O26" s="463"/>
      <c r="P26" s="505"/>
      <c r="Q26" s="462">
        <v>5390</v>
      </c>
      <c r="R26" s="463"/>
      <c r="S26" s="463"/>
      <c r="T26" s="463"/>
      <c r="U26" s="463"/>
      <c r="V26" s="505"/>
      <c r="W26" s="557"/>
      <c r="X26" s="558"/>
      <c r="Y26" s="559"/>
      <c r="Z26" s="461" t="s">
        <v>178</v>
      </c>
      <c r="AA26" s="563"/>
      <c r="AB26" s="563"/>
      <c r="AC26" s="563"/>
      <c r="AD26" s="563"/>
      <c r="AE26" s="563"/>
      <c r="AF26" s="563"/>
      <c r="AG26" s="564"/>
      <c r="AH26" s="462" t="s">
        <v>131</v>
      </c>
      <c r="AI26" s="463"/>
      <c r="AJ26" s="463"/>
      <c r="AK26" s="463"/>
      <c r="AL26" s="505"/>
      <c r="AM26" s="462" t="s">
        <v>131</v>
      </c>
      <c r="AN26" s="463"/>
      <c r="AO26" s="463"/>
      <c r="AP26" s="463"/>
      <c r="AQ26" s="463"/>
      <c r="AR26" s="505"/>
      <c r="AS26" s="462" t="s">
        <v>131</v>
      </c>
      <c r="AT26" s="463"/>
      <c r="AU26" s="463"/>
      <c r="AV26" s="463"/>
      <c r="AW26" s="463"/>
      <c r="AX26" s="464"/>
      <c r="AY26" s="414" t="s">
        <v>179</v>
      </c>
      <c r="AZ26" s="415"/>
      <c r="BA26" s="415"/>
      <c r="BB26" s="415"/>
      <c r="BC26" s="415"/>
      <c r="BD26" s="415"/>
      <c r="BE26" s="415"/>
      <c r="BF26" s="415"/>
      <c r="BG26" s="415"/>
      <c r="BH26" s="415"/>
      <c r="BI26" s="415"/>
      <c r="BJ26" s="415"/>
      <c r="BK26" s="415"/>
      <c r="BL26" s="415"/>
      <c r="BM26" s="416"/>
      <c r="BN26" s="411" t="s">
        <v>131</v>
      </c>
      <c r="BO26" s="412"/>
      <c r="BP26" s="412"/>
      <c r="BQ26" s="412"/>
      <c r="BR26" s="412"/>
      <c r="BS26" s="412"/>
      <c r="BT26" s="412"/>
      <c r="BU26" s="413"/>
      <c r="BV26" s="411" t="s">
        <v>131</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180</v>
      </c>
      <c r="F27" s="441"/>
      <c r="G27" s="441"/>
      <c r="H27" s="441"/>
      <c r="I27" s="441"/>
      <c r="J27" s="441"/>
      <c r="K27" s="442"/>
      <c r="L27" s="462">
        <v>1</v>
      </c>
      <c r="M27" s="463"/>
      <c r="N27" s="463"/>
      <c r="O27" s="463"/>
      <c r="P27" s="505"/>
      <c r="Q27" s="462">
        <v>2250</v>
      </c>
      <c r="R27" s="463"/>
      <c r="S27" s="463"/>
      <c r="T27" s="463"/>
      <c r="U27" s="463"/>
      <c r="V27" s="505"/>
      <c r="W27" s="557"/>
      <c r="X27" s="558"/>
      <c r="Y27" s="559"/>
      <c r="Z27" s="461" t="s">
        <v>181</v>
      </c>
      <c r="AA27" s="441"/>
      <c r="AB27" s="441"/>
      <c r="AC27" s="441"/>
      <c r="AD27" s="441"/>
      <c r="AE27" s="441"/>
      <c r="AF27" s="441"/>
      <c r="AG27" s="442"/>
      <c r="AH27" s="462" t="s">
        <v>131</v>
      </c>
      <c r="AI27" s="463"/>
      <c r="AJ27" s="463"/>
      <c r="AK27" s="463"/>
      <c r="AL27" s="505"/>
      <c r="AM27" s="462" t="s">
        <v>131</v>
      </c>
      <c r="AN27" s="463"/>
      <c r="AO27" s="463"/>
      <c r="AP27" s="463"/>
      <c r="AQ27" s="463"/>
      <c r="AR27" s="505"/>
      <c r="AS27" s="462" t="s">
        <v>131</v>
      </c>
      <c r="AT27" s="463"/>
      <c r="AU27" s="463"/>
      <c r="AV27" s="463"/>
      <c r="AW27" s="463"/>
      <c r="AX27" s="464"/>
      <c r="AY27" s="506" t="s">
        <v>182</v>
      </c>
      <c r="AZ27" s="507"/>
      <c r="BA27" s="507"/>
      <c r="BB27" s="507"/>
      <c r="BC27" s="507"/>
      <c r="BD27" s="507"/>
      <c r="BE27" s="507"/>
      <c r="BF27" s="507"/>
      <c r="BG27" s="507"/>
      <c r="BH27" s="507"/>
      <c r="BI27" s="507"/>
      <c r="BJ27" s="507"/>
      <c r="BK27" s="507"/>
      <c r="BL27" s="507"/>
      <c r="BM27" s="508"/>
      <c r="BN27" s="533" t="s">
        <v>131</v>
      </c>
      <c r="BO27" s="534"/>
      <c r="BP27" s="534"/>
      <c r="BQ27" s="534"/>
      <c r="BR27" s="534"/>
      <c r="BS27" s="534"/>
      <c r="BT27" s="534"/>
      <c r="BU27" s="535"/>
      <c r="BV27" s="533" t="s">
        <v>131</v>
      </c>
      <c r="BW27" s="534"/>
      <c r="BX27" s="534"/>
      <c r="BY27" s="534"/>
      <c r="BZ27" s="534"/>
      <c r="CA27" s="534"/>
      <c r="CB27" s="534"/>
      <c r="CC27" s="535"/>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183</v>
      </c>
      <c r="F28" s="441"/>
      <c r="G28" s="441"/>
      <c r="H28" s="441"/>
      <c r="I28" s="441"/>
      <c r="J28" s="441"/>
      <c r="K28" s="442"/>
      <c r="L28" s="462">
        <v>1</v>
      </c>
      <c r="M28" s="463"/>
      <c r="N28" s="463"/>
      <c r="O28" s="463"/>
      <c r="P28" s="505"/>
      <c r="Q28" s="462">
        <v>1700</v>
      </c>
      <c r="R28" s="463"/>
      <c r="S28" s="463"/>
      <c r="T28" s="463"/>
      <c r="U28" s="463"/>
      <c r="V28" s="505"/>
      <c r="W28" s="557"/>
      <c r="X28" s="558"/>
      <c r="Y28" s="559"/>
      <c r="Z28" s="461" t="s">
        <v>184</v>
      </c>
      <c r="AA28" s="441"/>
      <c r="AB28" s="441"/>
      <c r="AC28" s="441"/>
      <c r="AD28" s="441"/>
      <c r="AE28" s="441"/>
      <c r="AF28" s="441"/>
      <c r="AG28" s="442"/>
      <c r="AH28" s="462" t="s">
        <v>131</v>
      </c>
      <c r="AI28" s="463"/>
      <c r="AJ28" s="463"/>
      <c r="AK28" s="463"/>
      <c r="AL28" s="505"/>
      <c r="AM28" s="462" t="s">
        <v>131</v>
      </c>
      <c r="AN28" s="463"/>
      <c r="AO28" s="463"/>
      <c r="AP28" s="463"/>
      <c r="AQ28" s="463"/>
      <c r="AR28" s="505"/>
      <c r="AS28" s="462" t="s">
        <v>131</v>
      </c>
      <c r="AT28" s="463"/>
      <c r="AU28" s="463"/>
      <c r="AV28" s="463"/>
      <c r="AW28" s="463"/>
      <c r="AX28" s="464"/>
      <c r="AY28" s="565" t="s">
        <v>185</v>
      </c>
      <c r="AZ28" s="566"/>
      <c r="BA28" s="566"/>
      <c r="BB28" s="567"/>
      <c r="BC28" s="371" t="s">
        <v>48</v>
      </c>
      <c r="BD28" s="372"/>
      <c r="BE28" s="372"/>
      <c r="BF28" s="372"/>
      <c r="BG28" s="372"/>
      <c r="BH28" s="372"/>
      <c r="BI28" s="372"/>
      <c r="BJ28" s="372"/>
      <c r="BK28" s="372"/>
      <c r="BL28" s="372"/>
      <c r="BM28" s="373"/>
      <c r="BN28" s="374">
        <v>311741</v>
      </c>
      <c r="BO28" s="375"/>
      <c r="BP28" s="375"/>
      <c r="BQ28" s="375"/>
      <c r="BR28" s="375"/>
      <c r="BS28" s="375"/>
      <c r="BT28" s="375"/>
      <c r="BU28" s="376"/>
      <c r="BV28" s="374">
        <v>299852</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186</v>
      </c>
      <c r="F29" s="441"/>
      <c r="G29" s="441"/>
      <c r="H29" s="441"/>
      <c r="I29" s="441"/>
      <c r="J29" s="441"/>
      <c r="K29" s="442"/>
      <c r="L29" s="462">
        <v>6</v>
      </c>
      <c r="M29" s="463"/>
      <c r="N29" s="463"/>
      <c r="O29" s="463"/>
      <c r="P29" s="505"/>
      <c r="Q29" s="462">
        <v>1400</v>
      </c>
      <c r="R29" s="463"/>
      <c r="S29" s="463"/>
      <c r="T29" s="463"/>
      <c r="U29" s="463"/>
      <c r="V29" s="505"/>
      <c r="W29" s="560"/>
      <c r="X29" s="561"/>
      <c r="Y29" s="562"/>
      <c r="Z29" s="461" t="s">
        <v>187</v>
      </c>
      <c r="AA29" s="441"/>
      <c r="AB29" s="441"/>
      <c r="AC29" s="441"/>
      <c r="AD29" s="441"/>
      <c r="AE29" s="441"/>
      <c r="AF29" s="441"/>
      <c r="AG29" s="442"/>
      <c r="AH29" s="462">
        <v>54</v>
      </c>
      <c r="AI29" s="463"/>
      <c r="AJ29" s="463"/>
      <c r="AK29" s="463"/>
      <c r="AL29" s="505"/>
      <c r="AM29" s="462">
        <v>168480</v>
      </c>
      <c r="AN29" s="463"/>
      <c r="AO29" s="463"/>
      <c r="AP29" s="463"/>
      <c r="AQ29" s="463"/>
      <c r="AR29" s="505"/>
      <c r="AS29" s="462">
        <v>3120</v>
      </c>
      <c r="AT29" s="463"/>
      <c r="AU29" s="463"/>
      <c r="AV29" s="463"/>
      <c r="AW29" s="463"/>
      <c r="AX29" s="464"/>
      <c r="AY29" s="568"/>
      <c r="AZ29" s="569"/>
      <c r="BA29" s="569"/>
      <c r="BB29" s="570"/>
      <c r="BC29" s="445" t="s">
        <v>188</v>
      </c>
      <c r="BD29" s="446"/>
      <c r="BE29" s="446"/>
      <c r="BF29" s="446"/>
      <c r="BG29" s="446"/>
      <c r="BH29" s="446"/>
      <c r="BI29" s="446"/>
      <c r="BJ29" s="446"/>
      <c r="BK29" s="446"/>
      <c r="BL29" s="446"/>
      <c r="BM29" s="447"/>
      <c r="BN29" s="411">
        <v>207995</v>
      </c>
      <c r="BO29" s="412"/>
      <c r="BP29" s="412"/>
      <c r="BQ29" s="412"/>
      <c r="BR29" s="412"/>
      <c r="BS29" s="412"/>
      <c r="BT29" s="412"/>
      <c r="BU29" s="413"/>
      <c r="BV29" s="411">
        <v>189654</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189</v>
      </c>
      <c r="X30" s="579"/>
      <c r="Y30" s="579"/>
      <c r="Z30" s="579"/>
      <c r="AA30" s="579"/>
      <c r="AB30" s="579"/>
      <c r="AC30" s="579"/>
      <c r="AD30" s="579"/>
      <c r="AE30" s="579"/>
      <c r="AF30" s="579"/>
      <c r="AG30" s="580"/>
      <c r="AH30" s="541">
        <v>100.8</v>
      </c>
      <c r="AI30" s="542"/>
      <c r="AJ30" s="542"/>
      <c r="AK30" s="542"/>
      <c r="AL30" s="542"/>
      <c r="AM30" s="542"/>
      <c r="AN30" s="542"/>
      <c r="AO30" s="542"/>
      <c r="AP30" s="542"/>
      <c r="AQ30" s="542"/>
      <c r="AR30" s="542"/>
      <c r="AS30" s="542"/>
      <c r="AT30" s="542"/>
      <c r="AU30" s="542"/>
      <c r="AV30" s="542"/>
      <c r="AW30" s="542"/>
      <c r="AX30" s="544"/>
      <c r="AY30" s="571"/>
      <c r="AZ30" s="572"/>
      <c r="BA30" s="572"/>
      <c r="BB30" s="573"/>
      <c r="BC30" s="530" t="s">
        <v>50</v>
      </c>
      <c r="BD30" s="531"/>
      <c r="BE30" s="531"/>
      <c r="BF30" s="531"/>
      <c r="BG30" s="531"/>
      <c r="BH30" s="531"/>
      <c r="BI30" s="531"/>
      <c r="BJ30" s="531"/>
      <c r="BK30" s="531"/>
      <c r="BL30" s="531"/>
      <c r="BM30" s="532"/>
      <c r="BN30" s="533">
        <v>362945</v>
      </c>
      <c r="BO30" s="534"/>
      <c r="BP30" s="534"/>
      <c r="BQ30" s="534"/>
      <c r="BR30" s="534"/>
      <c r="BS30" s="534"/>
      <c r="BT30" s="534"/>
      <c r="BU30" s="535"/>
      <c r="BV30" s="533">
        <v>308875</v>
      </c>
      <c r="BW30" s="534"/>
      <c r="BX30" s="534"/>
      <c r="BY30" s="534"/>
      <c r="BZ30" s="534"/>
      <c r="CA30" s="534"/>
      <c r="CB30" s="534"/>
      <c r="CC30" s="53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190</v>
      </c>
      <c r="D32" s="574"/>
      <c r="E32" s="574"/>
      <c r="F32" s="574"/>
      <c r="G32" s="574"/>
      <c r="H32" s="574"/>
      <c r="I32" s="574"/>
      <c r="J32" s="574"/>
      <c r="K32" s="574"/>
      <c r="L32" s="574"/>
      <c r="M32" s="574"/>
      <c r="N32" s="574"/>
      <c r="O32" s="574"/>
      <c r="P32" s="574"/>
      <c r="Q32" s="574"/>
      <c r="R32" s="574"/>
      <c r="S32" s="574"/>
      <c r="U32" s="415" t="s">
        <v>191</v>
      </c>
      <c r="V32" s="415"/>
      <c r="W32" s="415"/>
      <c r="X32" s="415"/>
      <c r="Y32" s="415"/>
      <c r="Z32" s="415"/>
      <c r="AA32" s="415"/>
      <c r="AB32" s="415"/>
      <c r="AC32" s="415"/>
      <c r="AD32" s="415"/>
      <c r="AE32" s="415"/>
      <c r="AF32" s="415"/>
      <c r="AG32" s="415"/>
      <c r="AH32" s="415"/>
      <c r="AI32" s="415"/>
      <c r="AJ32" s="415"/>
      <c r="AK32" s="415"/>
      <c r="AM32" s="415" t="s">
        <v>192</v>
      </c>
      <c r="AN32" s="415"/>
      <c r="AO32" s="415"/>
      <c r="AP32" s="415"/>
      <c r="AQ32" s="415"/>
      <c r="AR32" s="415"/>
      <c r="AS32" s="415"/>
      <c r="AT32" s="415"/>
      <c r="AU32" s="415"/>
      <c r="AV32" s="415"/>
      <c r="AW32" s="415"/>
      <c r="AX32" s="415"/>
      <c r="AY32" s="415"/>
      <c r="AZ32" s="415"/>
      <c r="BA32" s="415"/>
      <c r="BB32" s="415"/>
      <c r="BC32" s="415"/>
      <c r="BE32" s="415" t="s">
        <v>193</v>
      </c>
      <c r="BF32" s="415"/>
      <c r="BG32" s="415"/>
      <c r="BH32" s="415"/>
      <c r="BI32" s="415"/>
      <c r="BJ32" s="415"/>
      <c r="BK32" s="415"/>
      <c r="BL32" s="415"/>
      <c r="BM32" s="415"/>
      <c r="BN32" s="415"/>
      <c r="BO32" s="415"/>
      <c r="BP32" s="415"/>
      <c r="BQ32" s="415"/>
      <c r="BR32" s="415"/>
      <c r="BS32" s="415"/>
      <c r="BT32" s="415"/>
      <c r="BU32" s="415"/>
      <c r="BW32" s="415" t="s">
        <v>194</v>
      </c>
      <c r="BX32" s="415"/>
      <c r="BY32" s="415"/>
      <c r="BZ32" s="415"/>
      <c r="CA32" s="415"/>
      <c r="CB32" s="415"/>
      <c r="CC32" s="415"/>
      <c r="CD32" s="415"/>
      <c r="CE32" s="415"/>
      <c r="CF32" s="415"/>
      <c r="CG32" s="415"/>
      <c r="CH32" s="415"/>
      <c r="CI32" s="415"/>
      <c r="CJ32" s="415"/>
      <c r="CK32" s="415"/>
      <c r="CL32" s="415"/>
      <c r="CM32" s="415"/>
      <c r="CO32" s="415" t="s">
        <v>195</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196</v>
      </c>
      <c r="D33" s="435"/>
      <c r="E33" s="400" t="s">
        <v>197</v>
      </c>
      <c r="F33" s="400"/>
      <c r="G33" s="400"/>
      <c r="H33" s="400"/>
      <c r="I33" s="400"/>
      <c r="J33" s="400"/>
      <c r="K33" s="400"/>
      <c r="L33" s="400"/>
      <c r="M33" s="400"/>
      <c r="N33" s="400"/>
      <c r="O33" s="400"/>
      <c r="P33" s="400"/>
      <c r="Q33" s="400"/>
      <c r="R33" s="400"/>
      <c r="S33" s="400"/>
      <c r="T33" s="203"/>
      <c r="U33" s="435" t="s">
        <v>196</v>
      </c>
      <c r="V33" s="435"/>
      <c r="W33" s="400" t="s">
        <v>197</v>
      </c>
      <c r="X33" s="400"/>
      <c r="Y33" s="400"/>
      <c r="Z33" s="400"/>
      <c r="AA33" s="400"/>
      <c r="AB33" s="400"/>
      <c r="AC33" s="400"/>
      <c r="AD33" s="400"/>
      <c r="AE33" s="400"/>
      <c r="AF33" s="400"/>
      <c r="AG33" s="400"/>
      <c r="AH33" s="400"/>
      <c r="AI33" s="400"/>
      <c r="AJ33" s="400"/>
      <c r="AK33" s="400"/>
      <c r="AL33" s="203"/>
      <c r="AM33" s="435" t="s">
        <v>196</v>
      </c>
      <c r="AN33" s="435"/>
      <c r="AO33" s="400" t="s">
        <v>197</v>
      </c>
      <c r="AP33" s="400"/>
      <c r="AQ33" s="400"/>
      <c r="AR33" s="400"/>
      <c r="AS33" s="400"/>
      <c r="AT33" s="400"/>
      <c r="AU33" s="400"/>
      <c r="AV33" s="400"/>
      <c r="AW33" s="400"/>
      <c r="AX33" s="400"/>
      <c r="AY33" s="400"/>
      <c r="AZ33" s="400"/>
      <c r="BA33" s="400"/>
      <c r="BB33" s="400"/>
      <c r="BC33" s="400"/>
      <c r="BD33" s="204"/>
      <c r="BE33" s="400" t="s">
        <v>198</v>
      </c>
      <c r="BF33" s="400"/>
      <c r="BG33" s="400" t="s">
        <v>199</v>
      </c>
      <c r="BH33" s="400"/>
      <c r="BI33" s="400"/>
      <c r="BJ33" s="400"/>
      <c r="BK33" s="400"/>
      <c r="BL33" s="400"/>
      <c r="BM33" s="400"/>
      <c r="BN33" s="400"/>
      <c r="BO33" s="400"/>
      <c r="BP33" s="400"/>
      <c r="BQ33" s="400"/>
      <c r="BR33" s="400"/>
      <c r="BS33" s="400"/>
      <c r="BT33" s="400"/>
      <c r="BU33" s="400"/>
      <c r="BV33" s="204"/>
      <c r="BW33" s="435" t="s">
        <v>198</v>
      </c>
      <c r="BX33" s="435"/>
      <c r="BY33" s="400" t="s">
        <v>200</v>
      </c>
      <c r="BZ33" s="400"/>
      <c r="CA33" s="400"/>
      <c r="CB33" s="400"/>
      <c r="CC33" s="400"/>
      <c r="CD33" s="400"/>
      <c r="CE33" s="400"/>
      <c r="CF33" s="400"/>
      <c r="CG33" s="400"/>
      <c r="CH33" s="400"/>
      <c r="CI33" s="400"/>
      <c r="CJ33" s="400"/>
      <c r="CK33" s="400"/>
      <c r="CL33" s="400"/>
      <c r="CM33" s="400"/>
      <c r="CN33" s="203"/>
      <c r="CO33" s="435" t="s">
        <v>196</v>
      </c>
      <c r="CP33" s="435"/>
      <c r="CQ33" s="400" t="s">
        <v>201</v>
      </c>
      <c r="CR33" s="400"/>
      <c r="CS33" s="400"/>
      <c r="CT33" s="400"/>
      <c r="CU33" s="400"/>
      <c r="CV33" s="400"/>
      <c r="CW33" s="400"/>
      <c r="CX33" s="400"/>
      <c r="CY33" s="400"/>
      <c r="CZ33" s="400"/>
      <c r="DA33" s="400"/>
      <c r="DB33" s="400"/>
      <c r="DC33" s="400"/>
      <c r="DD33" s="400"/>
      <c r="DE33" s="400"/>
      <c r="DF33" s="203"/>
      <c r="DG33" s="600" t="s">
        <v>202</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4</v>
      </c>
      <c r="V34" s="601"/>
      <c r="W34" s="602" t="str">
        <f>IF('各会計、関係団体の財政状況及び健全化判断比率'!B28="","",'各会計、関係団体の財政状況及び健全化判断比率'!B28)</f>
        <v>国民健康保険事業特別会計</v>
      </c>
      <c r="X34" s="602"/>
      <c r="Y34" s="602"/>
      <c r="Z34" s="602"/>
      <c r="AA34" s="602"/>
      <c r="AB34" s="602"/>
      <c r="AC34" s="602"/>
      <c r="AD34" s="602"/>
      <c r="AE34" s="602"/>
      <c r="AF34" s="602"/>
      <c r="AG34" s="602"/>
      <c r="AH34" s="602"/>
      <c r="AI34" s="602"/>
      <c r="AJ34" s="602"/>
      <c r="AK34" s="602"/>
      <c r="AL34" s="178"/>
      <c r="AM34" s="601" t="str">
        <f>IF(AO34="","",MAX(C34:D43,U34:V43)+1)</f>
        <v/>
      </c>
      <c r="AN34" s="601"/>
      <c r="AO34" s="602"/>
      <c r="AP34" s="602"/>
      <c r="AQ34" s="602"/>
      <c r="AR34" s="602"/>
      <c r="AS34" s="602"/>
      <c r="AT34" s="602"/>
      <c r="AU34" s="602"/>
      <c r="AV34" s="602"/>
      <c r="AW34" s="602"/>
      <c r="AX34" s="602"/>
      <c r="AY34" s="602"/>
      <c r="AZ34" s="602"/>
      <c r="BA34" s="602"/>
      <c r="BB34" s="602"/>
      <c r="BC34" s="602"/>
      <c r="BD34" s="178"/>
      <c r="BE34" s="601">
        <f>IF(BG34="","",MAX(C34:D43,U34:V43,AM34:AN43)+1)</f>
        <v>7</v>
      </c>
      <c r="BF34" s="601"/>
      <c r="BG34" s="602" t="str">
        <f>IF('各会計、関係団体の財政状況及び健全化判断比率'!B31="","",'各会計、関係団体の財政状況及び健全化判断比率'!B31)</f>
        <v>簡易水道事業特別会計</v>
      </c>
      <c r="BH34" s="602"/>
      <c r="BI34" s="602"/>
      <c r="BJ34" s="602"/>
      <c r="BK34" s="602"/>
      <c r="BL34" s="602"/>
      <c r="BM34" s="602"/>
      <c r="BN34" s="602"/>
      <c r="BO34" s="602"/>
      <c r="BP34" s="602"/>
      <c r="BQ34" s="602"/>
      <c r="BR34" s="602"/>
      <c r="BS34" s="602"/>
      <c r="BT34" s="602"/>
      <c r="BU34" s="602"/>
      <c r="BV34" s="178"/>
      <c r="BW34" s="601">
        <f>IF(BY34="","",MAX(C34:D43,U34:V43,AM34:AN43,BE34:BF43)+1)</f>
        <v>9</v>
      </c>
      <c r="BX34" s="601"/>
      <c r="BY34" s="602" t="str">
        <f>IF('各会計、関係団体の財政状況及び健全化判断比率'!B68="","",'各会計、関係団体の財政状況及び健全化判断比率'!B68)</f>
        <v>富良野広域連合</v>
      </c>
      <c r="BZ34" s="602"/>
      <c r="CA34" s="602"/>
      <c r="CB34" s="602"/>
      <c r="CC34" s="602"/>
      <c r="CD34" s="602"/>
      <c r="CE34" s="602"/>
      <c r="CF34" s="602"/>
      <c r="CG34" s="602"/>
      <c r="CH34" s="602"/>
      <c r="CI34" s="602"/>
      <c r="CJ34" s="602"/>
      <c r="CK34" s="602"/>
      <c r="CL34" s="602"/>
      <c r="CM34" s="602"/>
      <c r="CN34" s="178"/>
      <c r="CO34" s="601" t="str">
        <f>IF(CQ34="","",MAX(C34:D43,U34:V43,AM34:AN43,BE34:BF43,BW34:BX43)+1)</f>
        <v/>
      </c>
      <c r="CP34" s="601"/>
      <c r="CQ34" s="602" t="str">
        <f>IF('各会計、関係団体の財政状況及び健全化判断比率'!BS7="","",'各会計、関係団体の財政状況及び健全化判断比率'!BS7)</f>
        <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村立診療所特別会計</v>
      </c>
      <c r="F35" s="602"/>
      <c r="G35" s="602"/>
      <c r="H35" s="602"/>
      <c r="I35" s="602"/>
      <c r="J35" s="602"/>
      <c r="K35" s="602"/>
      <c r="L35" s="602"/>
      <c r="M35" s="602"/>
      <c r="N35" s="602"/>
      <c r="O35" s="602"/>
      <c r="P35" s="602"/>
      <c r="Q35" s="602"/>
      <c r="R35" s="602"/>
      <c r="S35" s="602"/>
      <c r="T35" s="178"/>
      <c r="U35" s="601">
        <f>IF(W35="","",U34+1)</f>
        <v>5</v>
      </c>
      <c r="V35" s="601"/>
      <c r="W35" s="602" t="str">
        <f>IF('各会計、関係団体の財政状況及び健全化判断比率'!B29="","",'各会計、関係団体の財政状況及び健全化判断比率'!B29)</f>
        <v>介護保険事業特別会計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f t="shared" ref="BE35:BE43" si="1">IF(BG35="","",BE34+1)</f>
        <v>8</v>
      </c>
      <c r="BF35" s="601"/>
      <c r="BG35" s="602" t="str">
        <f>IF('各会計、関係団体の財政状況及び健全化判断比率'!B32="","",'各会計、関係団体の財政状況及び健全化判断比率'!B32)</f>
        <v>公共下水道事業特別会計</v>
      </c>
      <c r="BH35" s="602"/>
      <c r="BI35" s="602"/>
      <c r="BJ35" s="602"/>
      <c r="BK35" s="602"/>
      <c r="BL35" s="602"/>
      <c r="BM35" s="602"/>
      <c r="BN35" s="602"/>
      <c r="BO35" s="602"/>
      <c r="BP35" s="602"/>
      <c r="BQ35" s="602"/>
      <c r="BR35" s="602"/>
      <c r="BS35" s="602"/>
      <c r="BT35" s="602"/>
      <c r="BU35" s="602"/>
      <c r="BV35" s="178"/>
      <c r="BW35" s="601">
        <f t="shared" ref="BW35:BW43" si="2">IF(BY35="","",BW34+1)</f>
        <v>10</v>
      </c>
      <c r="BX35" s="601"/>
      <c r="BY35" s="602" t="str">
        <f>IF('各会計、関係団体の財政状況及び健全化判断比率'!B69="","",'各会計、関係団体の財政状況及び健全化判断比率'!B69)</f>
        <v>上川教育研修センター</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f>IF(E36="","",C35+1)</f>
        <v>3</v>
      </c>
      <c r="D36" s="601"/>
      <c r="E36" s="602" t="str">
        <f>IF('各会計、関係団体の財政状況及び健全化判断比率'!B9="","",'各会計、関係団体の財政状況及び健全化判断比率'!B9)</f>
        <v>占冠村歯科診療所事業特別会計</v>
      </c>
      <c r="F36" s="602"/>
      <c r="G36" s="602"/>
      <c r="H36" s="602"/>
      <c r="I36" s="602"/>
      <c r="J36" s="602"/>
      <c r="K36" s="602"/>
      <c r="L36" s="602"/>
      <c r="M36" s="602"/>
      <c r="N36" s="602"/>
      <c r="O36" s="602"/>
      <c r="P36" s="602"/>
      <c r="Q36" s="602"/>
      <c r="R36" s="602"/>
      <c r="S36" s="602"/>
      <c r="T36" s="178"/>
      <c r="U36" s="601">
        <f t="shared" ref="U36:U43" si="4">IF(W36="","",U35+1)</f>
        <v>6</v>
      </c>
      <c r="V36" s="601"/>
      <c r="W36" s="602" t="str">
        <f>IF('各会計、関係団体の財政状況及び健全化判断比率'!B30="","",'各会計、関係団体の財政状況及び健全化判断比率'!B30)</f>
        <v>後期高齢者医療事業特別会計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t="str">
        <f t="shared" si="2"/>
        <v/>
      </c>
      <c r="BX36" s="601"/>
      <c r="BY36" s="602" t="str">
        <f>IF('各会計、関係団体の財政状況及び健全化判断比率'!B70="","",'各会計、関係団体の財政状況及び健全化判断比率'!B70)</f>
        <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t="str">
        <f t="shared" si="2"/>
        <v/>
      </c>
      <c r="BX37" s="601"/>
      <c r="BY37" s="602" t="str">
        <f>IF('各会計、関係団体の財政状況及び健全化判断比率'!B71="","",'各会計、関係団体の財政状況及び健全化判断比率'!B71)</f>
        <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t="str">
        <f t="shared" si="2"/>
        <v/>
      </c>
      <c r="BX38" s="601"/>
      <c r="BY38" s="602" t="str">
        <f>IF('各会計、関係団体の財政状況及び健全化判断比率'!B72="","",'各会計、関係団体の財政状況及び健全化判断比率'!B72)</f>
        <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04" t="s">
        <v>204</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205</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206</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207</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208</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209</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210</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578</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70" zoomScaleNormal="70" zoomScaleSheetLayoutView="100" workbookViewId="0">
      <selection activeCell="A12" sqref="A1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80" t="s">
        <v>562</v>
      </c>
      <c r="D34" s="1180"/>
      <c r="E34" s="1181"/>
      <c r="F34" s="32">
        <v>2.2999999999999998</v>
      </c>
      <c r="G34" s="33">
        <v>3.17</v>
      </c>
      <c r="H34" s="33">
        <v>3.15</v>
      </c>
      <c r="I34" s="33">
        <v>2.83</v>
      </c>
      <c r="J34" s="34">
        <v>3.05</v>
      </c>
      <c r="K34" s="22"/>
      <c r="L34" s="22"/>
      <c r="M34" s="22"/>
      <c r="N34" s="22"/>
      <c r="O34" s="22"/>
      <c r="P34" s="22"/>
    </row>
    <row r="35" spans="1:16" ht="39" customHeight="1" x14ac:dyDescent="0.15">
      <c r="A35" s="22"/>
      <c r="B35" s="35"/>
      <c r="C35" s="1174" t="s">
        <v>563</v>
      </c>
      <c r="D35" s="1175"/>
      <c r="E35" s="1176"/>
      <c r="F35" s="36">
        <v>0.39</v>
      </c>
      <c r="G35" s="37">
        <v>0.46</v>
      </c>
      <c r="H35" s="37">
        <v>0.33</v>
      </c>
      <c r="I35" s="37">
        <v>0.3</v>
      </c>
      <c r="J35" s="38">
        <v>0.4</v>
      </c>
      <c r="K35" s="22"/>
      <c r="L35" s="22"/>
      <c r="M35" s="22"/>
      <c r="N35" s="22"/>
      <c r="O35" s="22"/>
      <c r="P35" s="22"/>
    </row>
    <row r="36" spans="1:16" ht="39" customHeight="1" x14ac:dyDescent="0.15">
      <c r="A36" s="22"/>
      <c r="B36" s="35"/>
      <c r="C36" s="1174" t="s">
        <v>564</v>
      </c>
      <c r="D36" s="1175"/>
      <c r="E36" s="1176"/>
      <c r="F36" s="36">
        <v>0.15</v>
      </c>
      <c r="G36" s="37">
        <v>0.19</v>
      </c>
      <c r="H36" s="37">
        <v>0.18</v>
      </c>
      <c r="I36" s="37">
        <v>0.24</v>
      </c>
      <c r="J36" s="38">
        <v>0.21</v>
      </c>
      <c r="K36" s="22"/>
      <c r="L36" s="22"/>
      <c r="M36" s="22"/>
      <c r="N36" s="22"/>
      <c r="O36" s="22"/>
      <c r="P36" s="22"/>
    </row>
    <row r="37" spans="1:16" ht="39" customHeight="1" x14ac:dyDescent="0.15">
      <c r="A37" s="22"/>
      <c r="B37" s="35"/>
      <c r="C37" s="1174" t="s">
        <v>565</v>
      </c>
      <c r="D37" s="1175"/>
      <c r="E37" s="1176"/>
      <c r="F37" s="36">
        <v>0.19</v>
      </c>
      <c r="G37" s="37">
        <v>0.11</v>
      </c>
      <c r="H37" s="37">
        <v>0.27</v>
      </c>
      <c r="I37" s="37">
        <v>0.18</v>
      </c>
      <c r="J37" s="38">
        <v>0.15</v>
      </c>
      <c r="K37" s="22"/>
      <c r="L37" s="22"/>
      <c r="M37" s="22"/>
      <c r="N37" s="22"/>
      <c r="O37" s="22"/>
      <c r="P37" s="22"/>
    </row>
    <row r="38" spans="1:16" ht="39" customHeight="1" x14ac:dyDescent="0.15">
      <c r="A38" s="22"/>
      <c r="B38" s="35"/>
      <c r="C38" s="1174" t="s">
        <v>566</v>
      </c>
      <c r="D38" s="1175"/>
      <c r="E38" s="1176"/>
      <c r="F38" s="36">
        <v>0.15</v>
      </c>
      <c r="G38" s="37">
        <v>0.16</v>
      </c>
      <c r="H38" s="37">
        <v>0.06</v>
      </c>
      <c r="I38" s="37">
        <v>0.14000000000000001</v>
      </c>
      <c r="J38" s="38">
        <v>0.13</v>
      </c>
      <c r="K38" s="22"/>
      <c r="L38" s="22"/>
      <c r="M38" s="22"/>
      <c r="N38" s="22"/>
      <c r="O38" s="22"/>
      <c r="P38" s="22"/>
    </row>
    <row r="39" spans="1:16" ht="39" customHeight="1" x14ac:dyDescent="0.15">
      <c r="A39" s="22"/>
      <c r="B39" s="35"/>
      <c r="C39" s="1174" t="s">
        <v>567</v>
      </c>
      <c r="D39" s="1175"/>
      <c r="E39" s="1176"/>
      <c r="F39" s="36">
        <v>0.05</v>
      </c>
      <c r="G39" s="37">
        <v>0.02</v>
      </c>
      <c r="H39" s="37">
        <v>0.08</v>
      </c>
      <c r="I39" s="37">
        <v>0.03</v>
      </c>
      <c r="J39" s="38">
        <v>0.06</v>
      </c>
      <c r="K39" s="22"/>
      <c r="L39" s="22"/>
      <c r="M39" s="22"/>
      <c r="N39" s="22"/>
      <c r="O39" s="22"/>
      <c r="P39" s="22"/>
    </row>
    <row r="40" spans="1:16" ht="39" customHeight="1" x14ac:dyDescent="0.15">
      <c r="A40" s="22"/>
      <c r="B40" s="35"/>
      <c r="C40" s="1174" t="s">
        <v>568</v>
      </c>
      <c r="D40" s="1175"/>
      <c r="E40" s="1176"/>
      <c r="F40" s="36">
        <v>0.15</v>
      </c>
      <c r="G40" s="37">
        <v>0.2</v>
      </c>
      <c r="H40" s="37">
        <v>0.12</v>
      </c>
      <c r="I40" s="37">
        <v>0.06</v>
      </c>
      <c r="J40" s="38">
        <v>0.05</v>
      </c>
      <c r="K40" s="22"/>
      <c r="L40" s="22"/>
      <c r="M40" s="22"/>
      <c r="N40" s="22"/>
      <c r="O40" s="22"/>
      <c r="P40" s="22"/>
    </row>
    <row r="41" spans="1:16" ht="39" customHeight="1" x14ac:dyDescent="0.15">
      <c r="A41" s="22"/>
      <c r="B41" s="35"/>
      <c r="C41" s="1174" t="s">
        <v>569</v>
      </c>
      <c r="D41" s="1175"/>
      <c r="E41" s="1176"/>
      <c r="F41" s="36">
        <v>0.01</v>
      </c>
      <c r="G41" s="37">
        <v>0.02</v>
      </c>
      <c r="H41" s="37">
        <v>0.02</v>
      </c>
      <c r="I41" s="37">
        <v>0.01</v>
      </c>
      <c r="J41" s="38">
        <v>0.02</v>
      </c>
      <c r="K41" s="22"/>
      <c r="L41" s="22"/>
      <c r="M41" s="22"/>
      <c r="N41" s="22"/>
      <c r="O41" s="22"/>
      <c r="P41" s="22"/>
    </row>
    <row r="42" spans="1:16" ht="39" customHeight="1" x14ac:dyDescent="0.15">
      <c r="A42" s="22"/>
      <c r="B42" s="39"/>
      <c r="C42" s="1174" t="s">
        <v>570</v>
      </c>
      <c r="D42" s="1175"/>
      <c r="E42" s="1176"/>
      <c r="F42" s="36" t="s">
        <v>511</v>
      </c>
      <c r="G42" s="37" t="s">
        <v>511</v>
      </c>
      <c r="H42" s="37" t="s">
        <v>511</v>
      </c>
      <c r="I42" s="37" t="s">
        <v>511</v>
      </c>
      <c r="J42" s="38" t="s">
        <v>511</v>
      </c>
      <c r="K42" s="22"/>
      <c r="L42" s="22"/>
      <c r="M42" s="22"/>
      <c r="N42" s="22"/>
      <c r="O42" s="22"/>
      <c r="P42" s="22"/>
    </row>
    <row r="43" spans="1:16" ht="39" customHeight="1" thickBot="1" x14ac:dyDescent="0.2">
      <c r="A43" s="22"/>
      <c r="B43" s="40"/>
      <c r="C43" s="1177" t="s">
        <v>571</v>
      </c>
      <c r="D43" s="1178"/>
      <c r="E43" s="1179"/>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vbG7xJ+fpaKqaTn0xA1yaF0Gpx7mTwo+C2sIJDcWRPdymrpu2mkUAiAxeYHLVgFFTWP9C2EoLEmjQrxsK/4Cw==" saltValue="5RseDLOd13nzGXMMcGBh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62"/>
  <sheetViews>
    <sheetView showGridLines="0" zoomScale="70" zoomScaleNormal="70" zoomScaleSheetLayoutView="55" workbookViewId="0">
      <selection activeCell="B43" sqref="B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288</v>
      </c>
      <c r="L45" s="60">
        <v>313</v>
      </c>
      <c r="M45" s="60">
        <v>326</v>
      </c>
      <c r="N45" s="60">
        <v>338</v>
      </c>
      <c r="O45" s="61">
        <v>310</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511</v>
      </c>
      <c r="L46" s="64" t="s">
        <v>511</v>
      </c>
      <c r="M46" s="64" t="s">
        <v>511</v>
      </c>
      <c r="N46" s="64" t="s">
        <v>511</v>
      </c>
      <c r="O46" s="65" t="s">
        <v>511</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511</v>
      </c>
      <c r="L47" s="64" t="s">
        <v>511</v>
      </c>
      <c r="M47" s="64" t="s">
        <v>511</v>
      </c>
      <c r="N47" s="64" t="s">
        <v>511</v>
      </c>
      <c r="O47" s="65" t="s">
        <v>511</v>
      </c>
      <c r="P47" s="48"/>
      <c r="Q47" s="48"/>
      <c r="R47" s="48"/>
      <c r="S47" s="48"/>
      <c r="T47" s="48"/>
      <c r="U47" s="48"/>
    </row>
    <row r="48" spans="1:21" ht="30.75" customHeight="1" x14ac:dyDescent="0.15">
      <c r="A48" s="48"/>
      <c r="B48" s="1184"/>
      <c r="C48" s="1185"/>
      <c r="D48" s="62"/>
      <c r="E48" s="1190" t="s">
        <v>15</v>
      </c>
      <c r="F48" s="1190"/>
      <c r="G48" s="1190"/>
      <c r="H48" s="1190"/>
      <c r="I48" s="1190"/>
      <c r="J48" s="1191"/>
      <c r="K48" s="63">
        <v>57</v>
      </c>
      <c r="L48" s="64">
        <v>56</v>
      </c>
      <c r="M48" s="64">
        <v>57</v>
      </c>
      <c r="N48" s="64">
        <v>57</v>
      </c>
      <c r="O48" s="65">
        <v>59</v>
      </c>
      <c r="P48" s="48"/>
      <c r="Q48" s="48"/>
      <c r="R48" s="48"/>
      <c r="S48" s="48"/>
      <c r="T48" s="48"/>
      <c r="U48" s="48"/>
    </row>
    <row r="49" spans="1:21" ht="30.75" customHeight="1" x14ac:dyDescent="0.15">
      <c r="A49" s="48"/>
      <c r="B49" s="1184"/>
      <c r="C49" s="1185"/>
      <c r="D49" s="62"/>
      <c r="E49" s="1190" t="s">
        <v>16</v>
      </c>
      <c r="F49" s="1190"/>
      <c r="G49" s="1190"/>
      <c r="H49" s="1190"/>
      <c r="I49" s="1190"/>
      <c r="J49" s="1191"/>
      <c r="K49" s="63">
        <v>23</v>
      </c>
      <c r="L49" s="64">
        <v>18</v>
      </c>
      <c r="M49" s="64">
        <v>19</v>
      </c>
      <c r="N49" s="64">
        <v>16</v>
      </c>
      <c r="O49" s="65">
        <v>15</v>
      </c>
      <c r="P49" s="48"/>
      <c r="Q49" s="48"/>
      <c r="R49" s="48"/>
      <c r="S49" s="48"/>
      <c r="T49" s="48"/>
      <c r="U49" s="48"/>
    </row>
    <row r="50" spans="1:21" ht="30.75" customHeight="1" x14ac:dyDescent="0.15">
      <c r="A50" s="48"/>
      <c r="B50" s="1184"/>
      <c r="C50" s="1185"/>
      <c r="D50" s="62"/>
      <c r="E50" s="1190" t="s">
        <v>17</v>
      </c>
      <c r="F50" s="1190"/>
      <c r="G50" s="1190"/>
      <c r="H50" s="1190"/>
      <c r="I50" s="1190"/>
      <c r="J50" s="1191"/>
      <c r="K50" s="63" t="s">
        <v>511</v>
      </c>
      <c r="L50" s="64" t="s">
        <v>511</v>
      </c>
      <c r="M50" s="64" t="s">
        <v>511</v>
      </c>
      <c r="N50" s="64" t="s">
        <v>511</v>
      </c>
      <c r="O50" s="65" t="s">
        <v>511</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511</v>
      </c>
      <c r="L51" s="64">
        <v>0</v>
      </c>
      <c r="M51" s="64">
        <v>0</v>
      </c>
      <c r="N51" s="64">
        <v>0</v>
      </c>
      <c r="O51" s="65">
        <v>0</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264</v>
      </c>
      <c r="L52" s="64">
        <v>275</v>
      </c>
      <c r="M52" s="64">
        <v>284</v>
      </c>
      <c r="N52" s="64">
        <v>293</v>
      </c>
      <c r="O52" s="65">
        <v>290</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104</v>
      </c>
      <c r="L53" s="69">
        <v>112</v>
      </c>
      <c r="M53" s="69">
        <v>118</v>
      </c>
      <c r="N53" s="69">
        <v>118</v>
      </c>
      <c r="O53" s="70">
        <v>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dO2oaoO73N7MP1DunJZmKBE/ScYyKH1Lpjka09DNw6AAoxmccAG9m4sWxmwCE74gLHqmyYM57P/L7uIGjjEQ==" saltValue="ZOI7GJ0HTgfZMaAcAQXP3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55"/>
  <sheetViews>
    <sheetView showGridLines="0" zoomScale="70" zoomScaleNormal="70" zoomScaleSheetLayoutView="100" workbookViewId="0">
      <selection activeCell="B39" sqref="B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08" t="s">
        <v>30</v>
      </c>
      <c r="C41" s="1209"/>
      <c r="D41" s="102"/>
      <c r="E41" s="1214" t="s">
        <v>31</v>
      </c>
      <c r="F41" s="1214"/>
      <c r="G41" s="1214"/>
      <c r="H41" s="1215"/>
      <c r="I41" s="358">
        <v>2988</v>
      </c>
      <c r="J41" s="359">
        <v>2817</v>
      </c>
      <c r="K41" s="359">
        <v>2997</v>
      </c>
      <c r="L41" s="359">
        <v>2973</v>
      </c>
      <c r="M41" s="360">
        <v>3000</v>
      </c>
    </row>
    <row r="42" spans="2:13" ht="27.75" customHeight="1" x14ac:dyDescent="0.15">
      <c r="B42" s="1210"/>
      <c r="C42" s="1211"/>
      <c r="D42" s="103"/>
      <c r="E42" s="1216" t="s">
        <v>32</v>
      </c>
      <c r="F42" s="1216"/>
      <c r="G42" s="1216"/>
      <c r="H42" s="1217"/>
      <c r="I42" s="361" t="s">
        <v>511</v>
      </c>
      <c r="J42" s="362" t="s">
        <v>511</v>
      </c>
      <c r="K42" s="362" t="s">
        <v>511</v>
      </c>
      <c r="L42" s="362" t="s">
        <v>511</v>
      </c>
      <c r="M42" s="363" t="s">
        <v>511</v>
      </c>
    </row>
    <row r="43" spans="2:13" ht="27.75" customHeight="1" x14ac:dyDescent="0.15">
      <c r="B43" s="1210"/>
      <c r="C43" s="1211"/>
      <c r="D43" s="103"/>
      <c r="E43" s="1216" t="s">
        <v>33</v>
      </c>
      <c r="F43" s="1216"/>
      <c r="G43" s="1216"/>
      <c r="H43" s="1217"/>
      <c r="I43" s="361">
        <v>549</v>
      </c>
      <c r="J43" s="362">
        <v>527</v>
      </c>
      <c r="K43" s="362">
        <v>520</v>
      </c>
      <c r="L43" s="362">
        <v>534</v>
      </c>
      <c r="M43" s="363">
        <v>513</v>
      </c>
    </row>
    <row r="44" spans="2:13" ht="27.75" customHeight="1" x14ac:dyDescent="0.15">
      <c r="B44" s="1210"/>
      <c r="C44" s="1211"/>
      <c r="D44" s="103"/>
      <c r="E44" s="1216" t="s">
        <v>34</v>
      </c>
      <c r="F44" s="1216"/>
      <c r="G44" s="1216"/>
      <c r="H44" s="1217"/>
      <c r="I44" s="361">
        <v>127</v>
      </c>
      <c r="J44" s="362">
        <v>108</v>
      </c>
      <c r="K44" s="362">
        <v>90</v>
      </c>
      <c r="L44" s="362">
        <v>72</v>
      </c>
      <c r="M44" s="363">
        <v>55</v>
      </c>
    </row>
    <row r="45" spans="2:13" ht="27.75" customHeight="1" x14ac:dyDescent="0.15">
      <c r="B45" s="1210"/>
      <c r="C45" s="1211"/>
      <c r="D45" s="103"/>
      <c r="E45" s="1216" t="s">
        <v>35</v>
      </c>
      <c r="F45" s="1216"/>
      <c r="G45" s="1216"/>
      <c r="H45" s="1217"/>
      <c r="I45" s="361">
        <v>496</v>
      </c>
      <c r="J45" s="362">
        <v>473</v>
      </c>
      <c r="K45" s="362">
        <v>438</v>
      </c>
      <c r="L45" s="362">
        <v>470</v>
      </c>
      <c r="M45" s="363">
        <v>454</v>
      </c>
    </row>
    <row r="46" spans="2:13" ht="27.75" customHeight="1" x14ac:dyDescent="0.15">
      <c r="B46" s="1210"/>
      <c r="C46" s="1211"/>
      <c r="D46" s="104"/>
      <c r="E46" s="1216" t="s">
        <v>36</v>
      </c>
      <c r="F46" s="1216"/>
      <c r="G46" s="1216"/>
      <c r="H46" s="1217"/>
      <c r="I46" s="361" t="s">
        <v>511</v>
      </c>
      <c r="J46" s="362" t="s">
        <v>511</v>
      </c>
      <c r="K46" s="362" t="s">
        <v>511</v>
      </c>
      <c r="L46" s="362" t="s">
        <v>511</v>
      </c>
      <c r="M46" s="363" t="s">
        <v>511</v>
      </c>
    </row>
    <row r="47" spans="2:13" ht="27.75" customHeight="1" x14ac:dyDescent="0.15">
      <c r="B47" s="1210"/>
      <c r="C47" s="1211"/>
      <c r="D47" s="105"/>
      <c r="E47" s="1218" t="s">
        <v>37</v>
      </c>
      <c r="F47" s="1219"/>
      <c r="G47" s="1219"/>
      <c r="H47" s="1220"/>
      <c r="I47" s="361" t="s">
        <v>511</v>
      </c>
      <c r="J47" s="362" t="s">
        <v>511</v>
      </c>
      <c r="K47" s="362" t="s">
        <v>511</v>
      </c>
      <c r="L47" s="362" t="s">
        <v>511</v>
      </c>
      <c r="M47" s="363" t="s">
        <v>511</v>
      </c>
    </row>
    <row r="48" spans="2:13" ht="27.75" customHeight="1" x14ac:dyDescent="0.15">
      <c r="B48" s="1210"/>
      <c r="C48" s="1211"/>
      <c r="D48" s="103"/>
      <c r="E48" s="1216" t="s">
        <v>38</v>
      </c>
      <c r="F48" s="1216"/>
      <c r="G48" s="1216"/>
      <c r="H48" s="1217"/>
      <c r="I48" s="361" t="s">
        <v>511</v>
      </c>
      <c r="J48" s="362" t="s">
        <v>511</v>
      </c>
      <c r="K48" s="362" t="s">
        <v>511</v>
      </c>
      <c r="L48" s="362" t="s">
        <v>511</v>
      </c>
      <c r="M48" s="363" t="s">
        <v>511</v>
      </c>
    </row>
    <row r="49" spans="2:13" ht="27.75" customHeight="1" x14ac:dyDescent="0.15">
      <c r="B49" s="1212"/>
      <c r="C49" s="1213"/>
      <c r="D49" s="103"/>
      <c r="E49" s="1216" t="s">
        <v>39</v>
      </c>
      <c r="F49" s="1216"/>
      <c r="G49" s="1216"/>
      <c r="H49" s="1217"/>
      <c r="I49" s="361" t="s">
        <v>511</v>
      </c>
      <c r="J49" s="362" t="s">
        <v>511</v>
      </c>
      <c r="K49" s="362" t="s">
        <v>511</v>
      </c>
      <c r="L49" s="362" t="s">
        <v>511</v>
      </c>
      <c r="M49" s="363" t="s">
        <v>511</v>
      </c>
    </row>
    <row r="50" spans="2:13" ht="27.75" customHeight="1" x14ac:dyDescent="0.15">
      <c r="B50" s="1221" t="s">
        <v>40</v>
      </c>
      <c r="C50" s="1222"/>
      <c r="D50" s="106"/>
      <c r="E50" s="1216" t="s">
        <v>41</v>
      </c>
      <c r="F50" s="1216"/>
      <c r="G50" s="1216"/>
      <c r="H50" s="1217"/>
      <c r="I50" s="361">
        <v>1450</v>
      </c>
      <c r="J50" s="362">
        <v>1244</v>
      </c>
      <c r="K50" s="362">
        <v>955</v>
      </c>
      <c r="L50" s="362">
        <v>798</v>
      </c>
      <c r="M50" s="363">
        <v>883</v>
      </c>
    </row>
    <row r="51" spans="2:13" ht="27.75" customHeight="1" x14ac:dyDescent="0.15">
      <c r="B51" s="1210"/>
      <c r="C51" s="1211"/>
      <c r="D51" s="103"/>
      <c r="E51" s="1216" t="s">
        <v>42</v>
      </c>
      <c r="F51" s="1216"/>
      <c r="G51" s="1216"/>
      <c r="H51" s="1217"/>
      <c r="I51" s="361">
        <v>1</v>
      </c>
      <c r="J51" s="362">
        <v>0</v>
      </c>
      <c r="K51" s="362" t="s">
        <v>511</v>
      </c>
      <c r="L51" s="362">
        <v>133</v>
      </c>
      <c r="M51" s="363" t="s">
        <v>511</v>
      </c>
    </row>
    <row r="52" spans="2:13" ht="27.75" customHeight="1" x14ac:dyDescent="0.15">
      <c r="B52" s="1212"/>
      <c r="C52" s="1213"/>
      <c r="D52" s="103"/>
      <c r="E52" s="1216" t="s">
        <v>43</v>
      </c>
      <c r="F52" s="1216"/>
      <c r="G52" s="1216"/>
      <c r="H52" s="1217"/>
      <c r="I52" s="361">
        <v>2581</v>
      </c>
      <c r="J52" s="362">
        <v>2438</v>
      </c>
      <c r="K52" s="362">
        <v>2536</v>
      </c>
      <c r="L52" s="362">
        <v>2399</v>
      </c>
      <c r="M52" s="363">
        <v>2490</v>
      </c>
    </row>
    <row r="53" spans="2:13" ht="27.75" customHeight="1" thickBot="1" x14ac:dyDescent="0.2">
      <c r="B53" s="1223" t="s">
        <v>44</v>
      </c>
      <c r="C53" s="1224"/>
      <c r="D53" s="107"/>
      <c r="E53" s="1225" t="s">
        <v>45</v>
      </c>
      <c r="F53" s="1225"/>
      <c r="G53" s="1225"/>
      <c r="H53" s="1226"/>
      <c r="I53" s="364">
        <v>128</v>
      </c>
      <c r="J53" s="365">
        <v>244</v>
      </c>
      <c r="K53" s="365">
        <v>553</v>
      </c>
      <c r="L53" s="365">
        <v>719</v>
      </c>
      <c r="M53" s="366">
        <v>649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GlNRbIpjCbn8KQH5azcsEmfE5P6RmEMlUFJP+QilMxi2HW7Lkw0axW3NyG+UcZ7dnhK7brWQOb/2tzPrsjrBBA==" saltValue="bB5ogSmKsqg5ATBnaO5H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4"/>
  <sheetViews>
    <sheetView showGridLines="0" topLeftCell="A37" zoomScale="70" zoomScaleNormal="70" zoomScaleSheetLayoutView="100" workbookViewId="0">
      <selection activeCell="C58" sqref="C58:E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35" t="s">
        <v>48</v>
      </c>
      <c r="D55" s="1235"/>
      <c r="E55" s="1236"/>
      <c r="F55" s="119">
        <v>416</v>
      </c>
      <c r="G55" s="119">
        <v>300</v>
      </c>
      <c r="H55" s="120">
        <v>312</v>
      </c>
    </row>
    <row r="56" spans="2:8" ht="52.5" customHeight="1" x14ac:dyDescent="0.15">
      <c r="B56" s="121"/>
      <c r="C56" s="1237" t="s">
        <v>49</v>
      </c>
      <c r="D56" s="1237"/>
      <c r="E56" s="1238"/>
      <c r="F56" s="122">
        <v>190</v>
      </c>
      <c r="G56" s="122">
        <v>190</v>
      </c>
      <c r="H56" s="123">
        <v>208</v>
      </c>
    </row>
    <row r="57" spans="2:8" ht="53.25" customHeight="1" x14ac:dyDescent="0.15">
      <c r="B57" s="121"/>
      <c r="C57" s="1239" t="s">
        <v>50</v>
      </c>
      <c r="D57" s="1239"/>
      <c r="E57" s="1240"/>
      <c r="F57" s="124">
        <v>338</v>
      </c>
      <c r="G57" s="124">
        <v>309</v>
      </c>
      <c r="H57" s="125">
        <v>363</v>
      </c>
    </row>
    <row r="58" spans="2:8" ht="45.75" customHeight="1" x14ac:dyDescent="0.15">
      <c r="B58" s="126"/>
      <c r="C58" s="1227" t="s">
        <v>584</v>
      </c>
      <c r="D58" s="1228"/>
      <c r="E58" s="1229"/>
      <c r="F58" s="127">
        <v>66</v>
      </c>
      <c r="G58" s="127">
        <v>66</v>
      </c>
      <c r="H58" s="128">
        <v>67</v>
      </c>
    </row>
    <row r="59" spans="2:8" ht="45.75" customHeight="1" x14ac:dyDescent="0.15">
      <c r="B59" s="126"/>
      <c r="C59" s="1227" t="s">
        <v>585</v>
      </c>
      <c r="D59" s="1228"/>
      <c r="E59" s="1229"/>
      <c r="F59" s="127">
        <v>39</v>
      </c>
      <c r="G59" s="127">
        <v>24</v>
      </c>
      <c r="H59" s="128">
        <v>66</v>
      </c>
    </row>
    <row r="60" spans="2:8" ht="45.75" customHeight="1" x14ac:dyDescent="0.15">
      <c r="B60" s="126"/>
      <c r="C60" s="1227" t="s">
        <v>586</v>
      </c>
      <c r="D60" s="1228"/>
      <c r="E60" s="1229"/>
      <c r="F60" s="127">
        <v>34</v>
      </c>
      <c r="G60" s="127">
        <v>29</v>
      </c>
      <c r="H60" s="128">
        <v>33</v>
      </c>
    </row>
    <row r="61" spans="2:8" ht="45.75" customHeight="1" x14ac:dyDescent="0.15">
      <c r="B61" s="126"/>
      <c r="C61" s="1227" t="s">
        <v>587</v>
      </c>
      <c r="D61" s="1228"/>
      <c r="E61" s="1229"/>
      <c r="F61" s="127">
        <v>33</v>
      </c>
      <c r="G61" s="127">
        <v>30</v>
      </c>
      <c r="H61" s="128">
        <v>29</v>
      </c>
    </row>
    <row r="62" spans="2:8" ht="45.75" customHeight="1" thickBot="1" x14ac:dyDescent="0.2">
      <c r="B62" s="129"/>
      <c r="C62" s="1230" t="s">
        <v>588</v>
      </c>
      <c r="D62" s="1231"/>
      <c r="E62" s="1232"/>
      <c r="F62" s="130">
        <v>27</v>
      </c>
      <c r="G62" s="130">
        <v>27</v>
      </c>
      <c r="H62" s="131">
        <v>29</v>
      </c>
    </row>
    <row r="63" spans="2:8" ht="52.5" customHeight="1" thickBot="1" x14ac:dyDescent="0.2">
      <c r="B63" s="132"/>
      <c r="C63" s="1233" t="s">
        <v>51</v>
      </c>
      <c r="D63" s="1233"/>
      <c r="E63" s="1234"/>
      <c r="F63" s="133">
        <v>944</v>
      </c>
      <c r="G63" s="133">
        <v>798</v>
      </c>
      <c r="H63" s="134">
        <v>883</v>
      </c>
    </row>
    <row r="64" spans="2:8" x14ac:dyDescent="0.15"/>
  </sheetData>
  <sheetProtection algorithmName="SHA-512" hashValue="s/Xc2NuqMDbpcphMmfGgM4YfCwws2OE6fCOKEZt+OeU+Ao8Fv78N+r8s7R+VnbriSjEO65iB3HXqosvI71rDJQ==" saltValue="6EtW0mxy+UjpyRJvRlV0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M67" sqref="AM67"/>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62"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62"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62"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62"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62"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62"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62"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62"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62"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62"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62"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62"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62"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62"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62"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589</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590</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591</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592</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553</v>
      </c>
      <c r="BQ50" s="1274"/>
      <c r="BR50" s="1274"/>
      <c r="BS50" s="1274"/>
      <c r="BT50" s="1274"/>
      <c r="BU50" s="1274"/>
      <c r="BV50" s="1274"/>
      <c r="BW50" s="1274"/>
      <c r="BX50" s="1274" t="s">
        <v>554</v>
      </c>
      <c r="BY50" s="1274"/>
      <c r="BZ50" s="1274"/>
      <c r="CA50" s="1274"/>
      <c r="CB50" s="1274"/>
      <c r="CC50" s="1274"/>
      <c r="CD50" s="1274"/>
      <c r="CE50" s="1274"/>
      <c r="CF50" s="1274" t="s">
        <v>555</v>
      </c>
      <c r="CG50" s="1274"/>
      <c r="CH50" s="1274"/>
      <c r="CI50" s="1274"/>
      <c r="CJ50" s="1274"/>
      <c r="CK50" s="1274"/>
      <c r="CL50" s="1274"/>
      <c r="CM50" s="1274"/>
      <c r="CN50" s="1274" t="s">
        <v>556</v>
      </c>
      <c r="CO50" s="1274"/>
      <c r="CP50" s="1274"/>
      <c r="CQ50" s="1274"/>
      <c r="CR50" s="1274"/>
      <c r="CS50" s="1274"/>
      <c r="CT50" s="1274"/>
      <c r="CU50" s="1274"/>
      <c r="CV50" s="1274" t="s">
        <v>557</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593</v>
      </c>
      <c r="AO51" s="1278"/>
      <c r="AP51" s="1278"/>
      <c r="AQ51" s="1278"/>
      <c r="AR51" s="1278"/>
      <c r="AS51" s="1278"/>
      <c r="AT51" s="1278"/>
      <c r="AU51" s="1278"/>
      <c r="AV51" s="1278"/>
      <c r="AW51" s="1278"/>
      <c r="AX51" s="1278"/>
      <c r="AY51" s="1278"/>
      <c r="AZ51" s="1278"/>
      <c r="BA51" s="1278"/>
      <c r="BB51" s="1278" t="s">
        <v>594</v>
      </c>
      <c r="BC51" s="1278"/>
      <c r="BD51" s="1278"/>
      <c r="BE51" s="1278"/>
      <c r="BF51" s="1278"/>
      <c r="BG51" s="1278"/>
      <c r="BH51" s="1278"/>
      <c r="BI51" s="1278"/>
      <c r="BJ51" s="1278"/>
      <c r="BK51" s="1278"/>
      <c r="BL51" s="1278"/>
      <c r="BM51" s="1278"/>
      <c r="BN51" s="1278"/>
      <c r="BO51" s="1278"/>
      <c r="BP51" s="1279"/>
      <c r="BQ51" s="1280"/>
      <c r="BR51" s="1280"/>
      <c r="BS51" s="1280"/>
      <c r="BT51" s="1280"/>
      <c r="BU51" s="1280"/>
      <c r="BV51" s="1280"/>
      <c r="BW51" s="1280"/>
      <c r="BX51" s="1279"/>
      <c r="BY51" s="1280"/>
      <c r="BZ51" s="1280"/>
      <c r="CA51" s="1280"/>
      <c r="CB51" s="1280"/>
      <c r="CC51" s="1280"/>
      <c r="CD51" s="1280"/>
      <c r="CE51" s="1280"/>
      <c r="CF51" s="1280">
        <v>41.1</v>
      </c>
      <c r="CG51" s="1280"/>
      <c r="CH51" s="1280"/>
      <c r="CI51" s="1280"/>
      <c r="CJ51" s="1280"/>
      <c r="CK51" s="1280"/>
      <c r="CL51" s="1280"/>
      <c r="CM51" s="1280"/>
      <c r="CN51" s="1280">
        <v>52</v>
      </c>
      <c r="CO51" s="1280"/>
      <c r="CP51" s="1280"/>
      <c r="CQ51" s="1280"/>
      <c r="CR51" s="1280"/>
      <c r="CS51" s="1280"/>
      <c r="CT51" s="1280"/>
      <c r="CU51" s="1280"/>
      <c r="CV51" s="1280">
        <v>42.4</v>
      </c>
      <c r="CW51" s="1280"/>
      <c r="CX51" s="1280"/>
      <c r="CY51" s="1280"/>
      <c r="CZ51" s="1280"/>
      <c r="DA51" s="1280"/>
      <c r="DB51" s="1280"/>
      <c r="DC51" s="1280"/>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595</v>
      </c>
      <c r="BC53" s="1278"/>
      <c r="BD53" s="1278"/>
      <c r="BE53" s="1278"/>
      <c r="BF53" s="1278"/>
      <c r="BG53" s="1278"/>
      <c r="BH53" s="1278"/>
      <c r="BI53" s="1278"/>
      <c r="BJ53" s="1278"/>
      <c r="BK53" s="1278"/>
      <c r="BL53" s="1278"/>
      <c r="BM53" s="1278"/>
      <c r="BN53" s="1278"/>
      <c r="BO53" s="1278"/>
      <c r="BP53" s="1279"/>
      <c r="BQ53" s="1280"/>
      <c r="BR53" s="1280"/>
      <c r="BS53" s="1280"/>
      <c r="BT53" s="1280"/>
      <c r="BU53" s="1280"/>
      <c r="BV53" s="1280"/>
      <c r="BW53" s="1280"/>
      <c r="BX53" s="1279"/>
      <c r="BY53" s="1280"/>
      <c r="BZ53" s="1280"/>
      <c r="CA53" s="1280"/>
      <c r="CB53" s="1280"/>
      <c r="CC53" s="1280"/>
      <c r="CD53" s="1280"/>
      <c r="CE53" s="1280"/>
      <c r="CF53" s="1280">
        <v>71.2</v>
      </c>
      <c r="CG53" s="1280"/>
      <c r="CH53" s="1280"/>
      <c r="CI53" s="1280"/>
      <c r="CJ53" s="1280"/>
      <c r="CK53" s="1280"/>
      <c r="CL53" s="1280"/>
      <c r="CM53" s="1280"/>
      <c r="CN53" s="1280">
        <v>69.3</v>
      </c>
      <c r="CO53" s="1280"/>
      <c r="CP53" s="1280"/>
      <c r="CQ53" s="1280"/>
      <c r="CR53" s="1280"/>
      <c r="CS53" s="1280"/>
      <c r="CT53" s="1280"/>
      <c r="CU53" s="1280"/>
      <c r="CV53" s="1280">
        <v>71.900000000000006</v>
      </c>
      <c r="CW53" s="1280"/>
      <c r="CX53" s="1280"/>
      <c r="CY53" s="1280"/>
      <c r="CZ53" s="1280"/>
      <c r="DA53" s="1280"/>
      <c r="DB53" s="1280"/>
      <c r="DC53" s="1280"/>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1257"/>
      <c r="B55" s="1249"/>
      <c r="G55" s="1268"/>
      <c r="H55" s="1268"/>
      <c r="I55" s="1268"/>
      <c r="J55" s="1268"/>
      <c r="K55" s="1277"/>
      <c r="L55" s="1277"/>
      <c r="M55" s="1277"/>
      <c r="N55" s="1277"/>
      <c r="AN55" s="1274" t="s">
        <v>596</v>
      </c>
      <c r="AO55" s="1274"/>
      <c r="AP55" s="1274"/>
      <c r="AQ55" s="1274"/>
      <c r="AR55" s="1274"/>
      <c r="AS55" s="1274"/>
      <c r="AT55" s="1274"/>
      <c r="AU55" s="1274"/>
      <c r="AV55" s="1274"/>
      <c r="AW55" s="1274"/>
      <c r="AX55" s="1274"/>
      <c r="AY55" s="1274"/>
      <c r="AZ55" s="1274"/>
      <c r="BA55" s="1274"/>
      <c r="BB55" s="1278" t="s">
        <v>594</v>
      </c>
      <c r="BC55" s="1278"/>
      <c r="BD55" s="1278"/>
      <c r="BE55" s="1278"/>
      <c r="BF55" s="1278"/>
      <c r="BG55" s="1278"/>
      <c r="BH55" s="1278"/>
      <c r="BI55" s="1278"/>
      <c r="BJ55" s="1278"/>
      <c r="BK55" s="1278"/>
      <c r="BL55" s="1278"/>
      <c r="BM55" s="1278"/>
      <c r="BN55" s="1278"/>
      <c r="BO55" s="1278"/>
      <c r="BP55" s="1279"/>
      <c r="BQ55" s="1280"/>
      <c r="BR55" s="1280"/>
      <c r="BS55" s="1280"/>
      <c r="BT55" s="1280"/>
      <c r="BU55" s="1280"/>
      <c r="BV55" s="1280"/>
      <c r="BW55" s="1280"/>
      <c r="BX55" s="1279"/>
      <c r="BY55" s="1280"/>
      <c r="BZ55" s="1280"/>
      <c r="CA55" s="1280"/>
      <c r="CB55" s="1280"/>
      <c r="CC55" s="1280"/>
      <c r="CD55" s="1280"/>
      <c r="CE55" s="1280"/>
      <c r="CF55" s="1280">
        <v>0</v>
      </c>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257" customFormat="1" x14ac:dyDescent="0.15">
      <c r="B57" s="1281"/>
      <c r="G57" s="1268"/>
      <c r="H57" s="1268"/>
      <c r="I57" s="1282"/>
      <c r="J57" s="1282"/>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595</v>
      </c>
      <c r="BC57" s="1278"/>
      <c r="BD57" s="1278"/>
      <c r="BE57" s="1278"/>
      <c r="BF57" s="1278"/>
      <c r="BG57" s="1278"/>
      <c r="BH57" s="1278"/>
      <c r="BI57" s="1278"/>
      <c r="BJ57" s="1278"/>
      <c r="BK57" s="1278"/>
      <c r="BL57" s="1278"/>
      <c r="BM57" s="1278"/>
      <c r="BN57" s="1278"/>
      <c r="BO57" s="1278"/>
      <c r="BP57" s="1279"/>
      <c r="BQ57" s="1280"/>
      <c r="BR57" s="1280"/>
      <c r="BS57" s="1280"/>
      <c r="BT57" s="1280"/>
      <c r="BU57" s="1280"/>
      <c r="BV57" s="1280"/>
      <c r="BW57" s="1280"/>
      <c r="BX57" s="1279"/>
      <c r="BY57" s="1280"/>
      <c r="BZ57" s="1280"/>
      <c r="CA57" s="1280"/>
      <c r="CB57" s="1280"/>
      <c r="CC57" s="1280"/>
      <c r="CD57" s="1280"/>
      <c r="CE57" s="1280"/>
      <c r="CF57" s="1280">
        <v>60.4</v>
      </c>
      <c r="CG57" s="1280"/>
      <c r="CH57" s="1280"/>
      <c r="CI57" s="1280"/>
      <c r="CJ57" s="1280"/>
      <c r="CK57" s="1280"/>
      <c r="CL57" s="1280"/>
      <c r="CM57" s="1280"/>
      <c r="CN57" s="1280">
        <v>61.5</v>
      </c>
      <c r="CO57" s="1280"/>
      <c r="CP57" s="1280"/>
      <c r="CQ57" s="1280"/>
      <c r="CR57" s="1280"/>
      <c r="CS57" s="1280"/>
      <c r="CT57" s="1280"/>
      <c r="CU57" s="1280"/>
      <c r="CV57" s="1280">
        <v>61</v>
      </c>
      <c r="CW57" s="1280"/>
      <c r="CX57" s="1280"/>
      <c r="CY57" s="1280"/>
      <c r="CZ57" s="1280"/>
      <c r="DA57" s="1280"/>
      <c r="DB57" s="1280"/>
      <c r="DC57" s="1280"/>
      <c r="DD57" s="1283"/>
      <c r="DE57" s="1281"/>
    </row>
    <row r="58" spans="1:109" s="1257" customFormat="1" x14ac:dyDescent="0.15">
      <c r="A58" s="1243"/>
      <c r="B58" s="1281"/>
      <c r="G58" s="1268"/>
      <c r="H58" s="1268"/>
      <c r="I58" s="1282"/>
      <c r="J58" s="1282"/>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283"/>
      <c r="DE58" s="1281"/>
    </row>
    <row r="59" spans="1:109" s="1257" customFormat="1" x14ac:dyDescent="0.15">
      <c r="A59" s="1243"/>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7" customFormat="1" x14ac:dyDescent="0.15">
      <c r="A60" s="1243"/>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7" customFormat="1" x14ac:dyDescent="0.15">
      <c r="A61" s="1243"/>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9" t="s">
        <v>597</v>
      </c>
    </row>
    <row r="64" spans="1:109" x14ac:dyDescent="0.15">
      <c r="B64" s="1249"/>
      <c r="G64" s="1256"/>
      <c r="I64" s="1290"/>
      <c r="J64" s="1290"/>
      <c r="K64" s="1290"/>
      <c r="L64" s="1290"/>
      <c r="M64" s="1290"/>
      <c r="N64" s="1291"/>
      <c r="AM64" s="1256"/>
      <c r="AN64" s="1256" t="s">
        <v>590</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598</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2"/>
      <c r="I70" s="1292"/>
      <c r="J70" s="1293"/>
      <c r="K70" s="1293"/>
      <c r="L70" s="1294"/>
      <c r="M70" s="1293"/>
      <c r="N70" s="1294"/>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5"/>
      <c r="I71" s="1296"/>
      <c r="J71" s="1293"/>
      <c r="K71" s="1293"/>
      <c r="L71" s="1294"/>
      <c r="M71" s="1293"/>
      <c r="N71" s="1294"/>
      <c r="AM71" s="1295"/>
      <c r="AN71" s="1243" t="s">
        <v>592</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553</v>
      </c>
      <c r="BQ72" s="1274"/>
      <c r="BR72" s="1274"/>
      <c r="BS72" s="1274"/>
      <c r="BT72" s="1274"/>
      <c r="BU72" s="1274"/>
      <c r="BV72" s="1274"/>
      <c r="BW72" s="1274"/>
      <c r="BX72" s="1274" t="s">
        <v>554</v>
      </c>
      <c r="BY72" s="1274"/>
      <c r="BZ72" s="1274"/>
      <c r="CA72" s="1274"/>
      <c r="CB72" s="1274"/>
      <c r="CC72" s="1274"/>
      <c r="CD72" s="1274"/>
      <c r="CE72" s="1274"/>
      <c r="CF72" s="1274" t="s">
        <v>555</v>
      </c>
      <c r="CG72" s="1274"/>
      <c r="CH72" s="1274"/>
      <c r="CI72" s="1274"/>
      <c r="CJ72" s="1274"/>
      <c r="CK72" s="1274"/>
      <c r="CL72" s="1274"/>
      <c r="CM72" s="1274"/>
      <c r="CN72" s="1274" t="s">
        <v>556</v>
      </c>
      <c r="CO72" s="1274"/>
      <c r="CP72" s="1274"/>
      <c r="CQ72" s="1274"/>
      <c r="CR72" s="1274"/>
      <c r="CS72" s="1274"/>
      <c r="CT72" s="1274"/>
      <c r="CU72" s="1274"/>
      <c r="CV72" s="1274" t="s">
        <v>557</v>
      </c>
      <c r="CW72" s="1274"/>
      <c r="CX72" s="1274"/>
      <c r="CY72" s="1274"/>
      <c r="CZ72" s="1274"/>
      <c r="DA72" s="1274"/>
      <c r="DB72" s="1274"/>
      <c r="DC72" s="1274"/>
    </row>
    <row r="73" spans="2:107" x14ac:dyDescent="0.15">
      <c r="B73" s="1249"/>
      <c r="G73" s="1275"/>
      <c r="H73" s="1275"/>
      <c r="I73" s="1275"/>
      <c r="J73" s="1275"/>
      <c r="K73" s="1297"/>
      <c r="L73" s="1297"/>
      <c r="M73" s="1297"/>
      <c r="N73" s="1297"/>
      <c r="AM73" s="1267"/>
      <c r="AN73" s="1278" t="s">
        <v>593</v>
      </c>
      <c r="AO73" s="1278"/>
      <c r="AP73" s="1278"/>
      <c r="AQ73" s="1278"/>
      <c r="AR73" s="1278"/>
      <c r="AS73" s="1278"/>
      <c r="AT73" s="1278"/>
      <c r="AU73" s="1278"/>
      <c r="AV73" s="1278"/>
      <c r="AW73" s="1278"/>
      <c r="AX73" s="1278"/>
      <c r="AY73" s="1278"/>
      <c r="AZ73" s="1278"/>
      <c r="BA73" s="1278"/>
      <c r="BB73" s="1278" t="s">
        <v>594</v>
      </c>
      <c r="BC73" s="1278"/>
      <c r="BD73" s="1278"/>
      <c r="BE73" s="1278"/>
      <c r="BF73" s="1278"/>
      <c r="BG73" s="1278"/>
      <c r="BH73" s="1278"/>
      <c r="BI73" s="1278"/>
      <c r="BJ73" s="1278"/>
      <c r="BK73" s="1278"/>
      <c r="BL73" s="1278"/>
      <c r="BM73" s="1278"/>
      <c r="BN73" s="1278"/>
      <c r="BO73" s="1278"/>
      <c r="BP73" s="1280">
        <v>9.5</v>
      </c>
      <c r="BQ73" s="1280"/>
      <c r="BR73" s="1280"/>
      <c r="BS73" s="1280"/>
      <c r="BT73" s="1280"/>
      <c r="BU73" s="1280"/>
      <c r="BV73" s="1280"/>
      <c r="BW73" s="1280"/>
      <c r="BX73" s="1280">
        <v>18.5</v>
      </c>
      <c r="BY73" s="1280"/>
      <c r="BZ73" s="1280"/>
      <c r="CA73" s="1280"/>
      <c r="CB73" s="1280"/>
      <c r="CC73" s="1280"/>
      <c r="CD73" s="1280"/>
      <c r="CE73" s="1280"/>
      <c r="CF73" s="1280">
        <v>41.1</v>
      </c>
      <c r="CG73" s="1280"/>
      <c r="CH73" s="1280"/>
      <c r="CI73" s="1280"/>
      <c r="CJ73" s="1280"/>
      <c r="CK73" s="1280"/>
      <c r="CL73" s="1280"/>
      <c r="CM73" s="1280"/>
      <c r="CN73" s="1280">
        <v>52</v>
      </c>
      <c r="CO73" s="1280"/>
      <c r="CP73" s="1280"/>
      <c r="CQ73" s="1280"/>
      <c r="CR73" s="1280"/>
      <c r="CS73" s="1280"/>
      <c r="CT73" s="1280"/>
      <c r="CU73" s="1280"/>
      <c r="CV73" s="1280">
        <v>42.4</v>
      </c>
      <c r="CW73" s="1280"/>
      <c r="CX73" s="1280"/>
      <c r="CY73" s="1280"/>
      <c r="CZ73" s="1280"/>
      <c r="DA73" s="1280"/>
      <c r="DB73" s="1280"/>
      <c r="DC73" s="1280"/>
    </row>
    <row r="74" spans="2:107" x14ac:dyDescent="0.15">
      <c r="B74" s="1249"/>
      <c r="G74" s="1275"/>
      <c r="H74" s="1275"/>
      <c r="I74" s="1275"/>
      <c r="J74" s="1275"/>
      <c r="K74" s="1297"/>
      <c r="L74" s="1297"/>
      <c r="M74" s="1297"/>
      <c r="N74" s="1297"/>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599</v>
      </c>
      <c r="BC75" s="1278"/>
      <c r="BD75" s="1278"/>
      <c r="BE75" s="1278"/>
      <c r="BF75" s="1278"/>
      <c r="BG75" s="1278"/>
      <c r="BH75" s="1278"/>
      <c r="BI75" s="1278"/>
      <c r="BJ75" s="1278"/>
      <c r="BK75" s="1278"/>
      <c r="BL75" s="1278"/>
      <c r="BM75" s="1278"/>
      <c r="BN75" s="1278"/>
      <c r="BO75" s="1278"/>
      <c r="BP75" s="1280">
        <v>6.9</v>
      </c>
      <c r="BQ75" s="1280"/>
      <c r="BR75" s="1280"/>
      <c r="BS75" s="1280"/>
      <c r="BT75" s="1280"/>
      <c r="BU75" s="1280"/>
      <c r="BV75" s="1280"/>
      <c r="BW75" s="1280"/>
      <c r="BX75" s="1280">
        <v>7.8</v>
      </c>
      <c r="BY75" s="1280"/>
      <c r="BZ75" s="1280"/>
      <c r="CA75" s="1280"/>
      <c r="CB75" s="1280"/>
      <c r="CC75" s="1280"/>
      <c r="CD75" s="1280"/>
      <c r="CE75" s="1280"/>
      <c r="CF75" s="1280">
        <v>8.4</v>
      </c>
      <c r="CG75" s="1280"/>
      <c r="CH75" s="1280"/>
      <c r="CI75" s="1280"/>
      <c r="CJ75" s="1280"/>
      <c r="CK75" s="1280"/>
      <c r="CL75" s="1280"/>
      <c r="CM75" s="1280"/>
      <c r="CN75" s="1280">
        <v>8.6</v>
      </c>
      <c r="CO75" s="1280"/>
      <c r="CP75" s="1280"/>
      <c r="CQ75" s="1280"/>
      <c r="CR75" s="1280"/>
      <c r="CS75" s="1280"/>
      <c r="CT75" s="1280"/>
      <c r="CU75" s="1280"/>
      <c r="CV75" s="1280">
        <v>7.8</v>
      </c>
      <c r="CW75" s="1280"/>
      <c r="CX75" s="1280"/>
      <c r="CY75" s="1280"/>
      <c r="CZ75" s="1280"/>
      <c r="DA75" s="1280"/>
      <c r="DB75" s="1280"/>
      <c r="DC75" s="1280"/>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1249"/>
      <c r="G77" s="1268"/>
      <c r="H77" s="1268"/>
      <c r="I77" s="1268"/>
      <c r="J77" s="1268"/>
      <c r="K77" s="1297"/>
      <c r="L77" s="1297"/>
      <c r="M77" s="1297"/>
      <c r="N77" s="1297"/>
      <c r="AN77" s="1274" t="s">
        <v>596</v>
      </c>
      <c r="AO77" s="1274"/>
      <c r="AP77" s="1274"/>
      <c r="AQ77" s="1274"/>
      <c r="AR77" s="1274"/>
      <c r="AS77" s="1274"/>
      <c r="AT77" s="1274"/>
      <c r="AU77" s="1274"/>
      <c r="AV77" s="1274"/>
      <c r="AW77" s="1274"/>
      <c r="AX77" s="1274"/>
      <c r="AY77" s="1274"/>
      <c r="AZ77" s="1274"/>
      <c r="BA77" s="1274"/>
      <c r="BB77" s="1278" t="s">
        <v>594</v>
      </c>
      <c r="BC77" s="1278"/>
      <c r="BD77" s="1278"/>
      <c r="BE77" s="1278"/>
      <c r="BF77" s="1278"/>
      <c r="BG77" s="1278"/>
      <c r="BH77" s="1278"/>
      <c r="BI77" s="1278"/>
      <c r="BJ77" s="1278"/>
      <c r="BK77" s="1278"/>
      <c r="BL77" s="1278"/>
      <c r="BM77" s="1278"/>
      <c r="BN77" s="1278"/>
      <c r="BO77" s="1278"/>
      <c r="BP77" s="1280">
        <v>0</v>
      </c>
      <c r="BQ77" s="1280"/>
      <c r="BR77" s="1280"/>
      <c r="BS77" s="1280"/>
      <c r="BT77" s="1280"/>
      <c r="BU77" s="1280"/>
      <c r="BV77" s="1280"/>
      <c r="BW77" s="1280"/>
      <c r="BX77" s="1280">
        <v>0</v>
      </c>
      <c r="BY77" s="1280"/>
      <c r="BZ77" s="1280"/>
      <c r="CA77" s="1280"/>
      <c r="CB77" s="1280"/>
      <c r="CC77" s="1280"/>
      <c r="CD77" s="1280"/>
      <c r="CE77" s="1280"/>
      <c r="CF77" s="1280">
        <v>0</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x14ac:dyDescent="0.15">
      <c r="B78" s="1249"/>
      <c r="G78" s="1268"/>
      <c r="H78" s="1268"/>
      <c r="I78" s="1268"/>
      <c r="J78" s="1268"/>
      <c r="K78" s="1297"/>
      <c r="L78" s="1297"/>
      <c r="M78" s="1297"/>
      <c r="N78" s="1297"/>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1249"/>
      <c r="G79" s="1268"/>
      <c r="H79" s="1268"/>
      <c r="I79" s="1282"/>
      <c r="J79" s="1282"/>
      <c r="K79" s="1298"/>
      <c r="L79" s="1298"/>
      <c r="M79" s="1298"/>
      <c r="N79" s="1298"/>
      <c r="AN79" s="1274"/>
      <c r="AO79" s="1274"/>
      <c r="AP79" s="1274"/>
      <c r="AQ79" s="1274"/>
      <c r="AR79" s="1274"/>
      <c r="AS79" s="1274"/>
      <c r="AT79" s="1274"/>
      <c r="AU79" s="1274"/>
      <c r="AV79" s="1274"/>
      <c r="AW79" s="1274"/>
      <c r="AX79" s="1274"/>
      <c r="AY79" s="1274"/>
      <c r="AZ79" s="1274"/>
      <c r="BA79" s="1274"/>
      <c r="BB79" s="1278" t="s">
        <v>599</v>
      </c>
      <c r="BC79" s="1278"/>
      <c r="BD79" s="1278"/>
      <c r="BE79" s="1278"/>
      <c r="BF79" s="1278"/>
      <c r="BG79" s="1278"/>
      <c r="BH79" s="1278"/>
      <c r="BI79" s="1278"/>
      <c r="BJ79" s="1278"/>
      <c r="BK79" s="1278"/>
      <c r="BL79" s="1278"/>
      <c r="BM79" s="1278"/>
      <c r="BN79" s="1278"/>
      <c r="BO79" s="1278"/>
      <c r="BP79" s="1280">
        <v>7.1</v>
      </c>
      <c r="BQ79" s="1280"/>
      <c r="BR79" s="1280"/>
      <c r="BS79" s="1280"/>
      <c r="BT79" s="1280"/>
      <c r="BU79" s="1280"/>
      <c r="BV79" s="1280"/>
      <c r="BW79" s="1280"/>
      <c r="BX79" s="1280">
        <v>7.4</v>
      </c>
      <c r="BY79" s="1280"/>
      <c r="BZ79" s="1280"/>
      <c r="CA79" s="1280"/>
      <c r="CB79" s="1280"/>
      <c r="CC79" s="1280"/>
      <c r="CD79" s="1280"/>
      <c r="CE79" s="1280"/>
      <c r="CF79" s="1280">
        <v>7.4</v>
      </c>
      <c r="CG79" s="1280"/>
      <c r="CH79" s="1280"/>
      <c r="CI79" s="1280"/>
      <c r="CJ79" s="1280"/>
      <c r="CK79" s="1280"/>
      <c r="CL79" s="1280"/>
      <c r="CM79" s="1280"/>
      <c r="CN79" s="1280">
        <v>8</v>
      </c>
      <c r="CO79" s="1280"/>
      <c r="CP79" s="1280"/>
      <c r="CQ79" s="1280"/>
      <c r="CR79" s="1280"/>
      <c r="CS79" s="1280"/>
      <c r="CT79" s="1280"/>
      <c r="CU79" s="1280"/>
      <c r="CV79" s="1280">
        <v>6.6</v>
      </c>
      <c r="CW79" s="1280"/>
      <c r="CX79" s="1280"/>
      <c r="CY79" s="1280"/>
      <c r="CZ79" s="1280"/>
      <c r="DA79" s="1280"/>
      <c r="DB79" s="1280"/>
      <c r="DC79" s="1280"/>
    </row>
    <row r="80" spans="2:107" x14ac:dyDescent="0.15">
      <c r="B80" s="1249"/>
      <c r="G80" s="1268"/>
      <c r="H80" s="1268"/>
      <c r="I80" s="1282"/>
      <c r="J80" s="1282"/>
      <c r="K80" s="1298"/>
      <c r="L80" s="1298"/>
      <c r="M80" s="1298"/>
      <c r="N80" s="1298"/>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1249"/>
    </row>
    <row r="82" spans="2:109" ht="17.25" x14ac:dyDescent="0.15">
      <c r="B82" s="1249"/>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vm9bwSSCMwdU8nhu/fSexqEflSsddl/S80fabuf4+LyenT7+TZJLigyONYvcQLhX5ycRV3SzX1CgqPga24muUw==" saltValue="8iA/MUBb1R/AQlcKIEx2h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500</v>
      </c>
    </row>
  </sheetData>
  <sheetProtection algorithmName="SHA-512" hashValue="3LL1raJqAK23xfghs7UXSlUh3gAWN1MCeIl1b0MKmadBhEyyduoilCe0a+rqltdjai6yao1sAvx3/a1UdTdMqQ==" saltValue="pvtbLAAE4td3LEt0WImg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500</v>
      </c>
    </row>
  </sheetData>
  <sheetProtection algorithmName="SHA-512" hashValue="8ygplm+roT8u4uDAR1bjBmvJz+2RdfH4tfG576kTEGqGO8oed1eLzYVw7EGpwzfTn+xF1s4IkwnKM1Bh5h47uw==" saltValue="sn1H+GNoFosBKVAzl2gy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550</v>
      </c>
      <c r="G2" s="148"/>
      <c r="H2" s="149"/>
    </row>
    <row r="3" spans="1:8" x14ac:dyDescent="0.15">
      <c r="A3" s="145" t="s">
        <v>543</v>
      </c>
      <c r="B3" s="150"/>
      <c r="C3" s="151"/>
      <c r="D3" s="152">
        <v>424310</v>
      </c>
      <c r="E3" s="153"/>
      <c r="F3" s="154">
        <v>317319</v>
      </c>
      <c r="G3" s="155"/>
      <c r="H3" s="156"/>
    </row>
    <row r="4" spans="1:8" x14ac:dyDescent="0.15">
      <c r="A4" s="157"/>
      <c r="B4" s="158"/>
      <c r="C4" s="159"/>
      <c r="D4" s="160">
        <v>182839</v>
      </c>
      <c r="E4" s="161"/>
      <c r="F4" s="162">
        <v>164214</v>
      </c>
      <c r="G4" s="163"/>
      <c r="H4" s="164"/>
    </row>
    <row r="5" spans="1:8" x14ac:dyDescent="0.15">
      <c r="A5" s="145" t="s">
        <v>545</v>
      </c>
      <c r="B5" s="150"/>
      <c r="C5" s="151"/>
      <c r="D5" s="152">
        <v>259343</v>
      </c>
      <c r="E5" s="153"/>
      <c r="F5" s="154">
        <v>289738</v>
      </c>
      <c r="G5" s="155"/>
      <c r="H5" s="156"/>
    </row>
    <row r="6" spans="1:8" x14ac:dyDescent="0.15">
      <c r="A6" s="157"/>
      <c r="B6" s="158"/>
      <c r="C6" s="159"/>
      <c r="D6" s="160">
        <v>151185</v>
      </c>
      <c r="E6" s="161"/>
      <c r="F6" s="162">
        <v>156238</v>
      </c>
      <c r="G6" s="163"/>
      <c r="H6" s="164"/>
    </row>
    <row r="7" spans="1:8" x14ac:dyDescent="0.15">
      <c r="A7" s="145" t="s">
        <v>546</v>
      </c>
      <c r="B7" s="150"/>
      <c r="C7" s="151"/>
      <c r="D7" s="152">
        <v>475359</v>
      </c>
      <c r="E7" s="153"/>
      <c r="F7" s="154">
        <v>316937</v>
      </c>
      <c r="G7" s="155"/>
      <c r="H7" s="156"/>
    </row>
    <row r="8" spans="1:8" x14ac:dyDescent="0.15">
      <c r="A8" s="157"/>
      <c r="B8" s="158"/>
      <c r="C8" s="159"/>
      <c r="D8" s="160">
        <v>186401</v>
      </c>
      <c r="E8" s="161"/>
      <c r="F8" s="162">
        <v>199150</v>
      </c>
      <c r="G8" s="163"/>
      <c r="H8" s="164"/>
    </row>
    <row r="9" spans="1:8" x14ac:dyDescent="0.15">
      <c r="A9" s="145" t="s">
        <v>547</v>
      </c>
      <c r="B9" s="150"/>
      <c r="C9" s="151"/>
      <c r="D9" s="152">
        <v>275252</v>
      </c>
      <c r="E9" s="153"/>
      <c r="F9" s="154">
        <v>332350</v>
      </c>
      <c r="G9" s="155"/>
      <c r="H9" s="156"/>
    </row>
    <row r="10" spans="1:8" x14ac:dyDescent="0.15">
      <c r="A10" s="157"/>
      <c r="B10" s="158"/>
      <c r="C10" s="159"/>
      <c r="D10" s="160">
        <v>167430</v>
      </c>
      <c r="E10" s="161"/>
      <c r="F10" s="162">
        <v>200453</v>
      </c>
      <c r="G10" s="163"/>
      <c r="H10" s="164"/>
    </row>
    <row r="11" spans="1:8" x14ac:dyDescent="0.15">
      <c r="A11" s="145" t="s">
        <v>548</v>
      </c>
      <c r="B11" s="150"/>
      <c r="C11" s="151"/>
      <c r="D11" s="152">
        <v>555364</v>
      </c>
      <c r="E11" s="153"/>
      <c r="F11" s="154">
        <v>362690</v>
      </c>
      <c r="G11" s="155"/>
      <c r="H11" s="156"/>
    </row>
    <row r="12" spans="1:8" x14ac:dyDescent="0.15">
      <c r="A12" s="157"/>
      <c r="B12" s="158"/>
      <c r="C12" s="165"/>
      <c r="D12" s="160">
        <v>431675</v>
      </c>
      <c r="E12" s="161"/>
      <c r="F12" s="162">
        <v>172580</v>
      </c>
      <c r="G12" s="163"/>
      <c r="H12" s="164"/>
    </row>
    <row r="13" spans="1:8" x14ac:dyDescent="0.15">
      <c r="A13" s="145"/>
      <c r="B13" s="150"/>
      <c r="C13" s="166"/>
      <c r="D13" s="167">
        <v>397926</v>
      </c>
      <c r="E13" s="168"/>
      <c r="F13" s="169">
        <v>323807</v>
      </c>
      <c r="G13" s="170"/>
      <c r="H13" s="156"/>
    </row>
    <row r="14" spans="1:8" x14ac:dyDescent="0.15">
      <c r="A14" s="157"/>
      <c r="B14" s="158"/>
      <c r="C14" s="159"/>
      <c r="D14" s="160">
        <v>223906</v>
      </c>
      <c r="E14" s="161"/>
      <c r="F14" s="162">
        <v>178527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2.5099999999999998</v>
      </c>
      <c r="C19" s="171">
        <f>ROUND(VALUE(SUBSTITUTE(実質収支比率等に係る経年分析!G$48,"▲","-")),2)</f>
        <v>3.4</v>
      </c>
      <c r="D19" s="171">
        <f>ROUND(VALUE(SUBSTITUTE(実質収支比率等に係る経年分析!H$48,"▲","-")),2)</f>
        <v>3.43</v>
      </c>
      <c r="E19" s="171">
        <f>ROUND(VALUE(SUBSTITUTE(実質収支比率等に係る経年分析!I$48,"▲","-")),2)</f>
        <v>3.11</v>
      </c>
      <c r="F19" s="171">
        <f>ROUND(VALUE(SUBSTITUTE(実質収支比率等に係る経年分析!J$48,"▲","-")),2)</f>
        <v>3.33</v>
      </c>
    </row>
    <row r="20" spans="1:11" x14ac:dyDescent="0.15">
      <c r="A20" s="171" t="s">
        <v>55</v>
      </c>
      <c r="B20" s="171">
        <f>ROUND(VALUE(SUBSTITUTE(実質収支比率等に係る経年分析!F$47,"▲","-")),2)</f>
        <v>47.02</v>
      </c>
      <c r="C20" s="171">
        <f>ROUND(VALUE(SUBSTITUTE(実質収支比率等に係る経年分析!G$47,"▲","-")),2)</f>
        <v>39.65</v>
      </c>
      <c r="D20" s="171">
        <f>ROUND(VALUE(SUBSTITUTE(実質収支比率等に係る経年分析!H$47,"▲","-")),2)</f>
        <v>25.59</v>
      </c>
      <c r="E20" s="171">
        <f>ROUND(VALUE(SUBSTITUTE(実質収支比率等に係る経年分析!I$47,"▲","-")),2)</f>
        <v>17.899999999999999</v>
      </c>
      <c r="F20" s="171">
        <f>ROUND(VALUE(SUBSTITUTE(実質収支比率等に係る経年分析!J$47,"▲","-")),2)</f>
        <v>17.13</v>
      </c>
    </row>
    <row r="21" spans="1:11" x14ac:dyDescent="0.15">
      <c r="A21" s="171" t="s">
        <v>56</v>
      </c>
      <c r="B21" s="171">
        <f>IF(ISNUMBER(VALUE(SUBSTITUTE(実質収支比率等に係る経年分析!F$49,"▲","-"))),ROUND(VALUE(SUBSTITUTE(実質収支比率等に係る経年分析!F$49,"▲","-")),2),NA())</f>
        <v>-5.61</v>
      </c>
      <c r="C21" s="171">
        <f>IF(ISNUMBER(VALUE(SUBSTITUTE(実質収支比率等に係る経年分析!G$49,"▲","-"))),ROUND(VALUE(SUBSTITUTE(実質収支比率等に係る経年分析!G$49,"▲","-")),2),NA())</f>
        <v>-7.07</v>
      </c>
      <c r="D21" s="171">
        <f>IF(ISNUMBER(VALUE(SUBSTITUTE(実質収支比率等に係る経年分析!H$49,"▲","-"))),ROUND(VALUE(SUBSTITUTE(実質収支比率等に係る経年分析!H$49,"▲","-")),2),NA())</f>
        <v>-13.03</v>
      </c>
      <c r="E21" s="171">
        <f>IF(ISNUMBER(VALUE(SUBSTITUTE(実質収支比率等に係る経年分析!I$49,"▲","-"))),ROUND(VALUE(SUBSTITUTE(実質収支比率等に係る経年分析!I$49,"▲","-")),2),NA())</f>
        <v>-7.17</v>
      </c>
      <c r="F21" s="171">
        <f>IF(ISNUMBER(VALUE(SUBSTITUTE(実質収支比率等に係る経年分析!J$49,"▲","-"))),ROUND(VALUE(SUBSTITUTE(実質収支比率等に係る経年分析!J$49,"▲","-")),2),NA())</f>
        <v>1.1200000000000001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簡易水道事業特別会計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15">
      <c r="A31" s="172" t="str">
        <f>IF(連結実質赤字比率に係る赤字・黒字の構成分析!C$39="",NA(),連結実質赤字比率に係る赤字・黒字の構成分析!C$39)</f>
        <v>占冠村歯科診療所事業特別会計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15">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0.14000000000000001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0.13</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0.15</v>
      </c>
    </row>
    <row r="34" spans="1:16" x14ac:dyDescent="0.15">
      <c r="A34" s="172" t="str">
        <f>IF(連結実質赤字比率に係る赤字・黒字の構成分析!C$36="",NA(),連結実質赤字比率に係る赤字・黒字の構成分析!C$36)</f>
        <v>村立診療所特別会計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0.21</v>
      </c>
    </row>
    <row r="35" spans="1:16" x14ac:dyDescent="0.15">
      <c r="A35" s="172" t="str">
        <f>IF(連結実質赤字比率に係る赤字・黒字の構成分析!C$35="",NA(),連結実質赤字比率に係る赤字・黒字の構成分析!C$35)</f>
        <v>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0.46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0.33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2.2999999999999998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3.17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3.15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2.83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3.05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264</v>
      </c>
      <c r="E42" s="173"/>
      <c r="F42" s="173"/>
      <c r="G42" s="173">
        <f>'実質公債費比率（分子）の構造'!L$52</f>
        <v>275</v>
      </c>
      <c r="H42" s="173"/>
      <c r="I42" s="173"/>
      <c r="J42" s="173">
        <f>'実質公債費比率（分子）の構造'!M$52</f>
        <v>284</v>
      </c>
      <c r="K42" s="173"/>
      <c r="L42" s="173"/>
      <c r="M42" s="173">
        <f>'実質公債費比率（分子）の構造'!N$52</f>
        <v>293</v>
      </c>
      <c r="N42" s="173"/>
      <c r="O42" s="173"/>
      <c r="P42" s="173">
        <f>'実質公債費比率（分子）の構造'!O$52</f>
        <v>290</v>
      </c>
    </row>
    <row r="43" spans="1:16" x14ac:dyDescent="0.15">
      <c r="A43" s="173" t="s">
        <v>64</v>
      </c>
      <c r="B43" s="173" t="str">
        <f>'実質公債費比率（分子）の構造'!K$51</f>
        <v>-</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23</v>
      </c>
      <c r="C45" s="173"/>
      <c r="D45" s="173"/>
      <c r="E45" s="173">
        <f>'実質公債費比率（分子）の構造'!L$49</f>
        <v>18</v>
      </c>
      <c r="F45" s="173"/>
      <c r="G45" s="173"/>
      <c r="H45" s="173">
        <f>'実質公債費比率（分子）の構造'!M$49</f>
        <v>19</v>
      </c>
      <c r="I45" s="173"/>
      <c r="J45" s="173"/>
      <c r="K45" s="173">
        <f>'実質公債費比率（分子）の構造'!N$49</f>
        <v>16</v>
      </c>
      <c r="L45" s="173"/>
      <c r="M45" s="173"/>
      <c r="N45" s="173">
        <f>'実質公債費比率（分子）の構造'!O$49</f>
        <v>15</v>
      </c>
      <c r="O45" s="173"/>
      <c r="P45" s="173"/>
    </row>
    <row r="46" spans="1:16" x14ac:dyDescent="0.15">
      <c r="A46" s="173" t="s">
        <v>67</v>
      </c>
      <c r="B46" s="173">
        <f>'実質公債費比率（分子）の構造'!K$48</f>
        <v>57</v>
      </c>
      <c r="C46" s="173"/>
      <c r="D46" s="173"/>
      <c r="E46" s="173">
        <f>'実質公債費比率（分子）の構造'!L$48</f>
        <v>56</v>
      </c>
      <c r="F46" s="173"/>
      <c r="G46" s="173"/>
      <c r="H46" s="173">
        <f>'実質公債費比率（分子）の構造'!M$48</f>
        <v>57</v>
      </c>
      <c r="I46" s="173"/>
      <c r="J46" s="173"/>
      <c r="K46" s="173">
        <f>'実質公債費比率（分子）の構造'!N$48</f>
        <v>57</v>
      </c>
      <c r="L46" s="173"/>
      <c r="M46" s="173"/>
      <c r="N46" s="173">
        <f>'実質公債費比率（分子）の構造'!O$48</f>
        <v>59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288</v>
      </c>
      <c r="C49" s="173"/>
      <c r="D49" s="173"/>
      <c r="E49" s="173">
        <f>'実質公債費比率（分子）の構造'!L$45</f>
        <v>313</v>
      </c>
      <c r="F49" s="173"/>
      <c r="G49" s="173"/>
      <c r="H49" s="173">
        <f>'実質公債費比率（分子）の構造'!M$45</f>
        <v>326</v>
      </c>
      <c r="I49" s="173"/>
      <c r="J49" s="173"/>
      <c r="K49" s="173">
        <f>'実質公債費比率（分子）の構造'!N$45</f>
        <v>338</v>
      </c>
      <c r="L49" s="173"/>
      <c r="M49" s="173"/>
      <c r="N49" s="173">
        <f>'実質公債費比率（分子）の構造'!O$45</f>
        <v>310</v>
      </c>
      <c r="O49" s="173"/>
      <c r="P49" s="173"/>
    </row>
    <row r="50" spans="1:16" x14ac:dyDescent="0.15">
      <c r="A50" s="173" t="s">
        <v>71</v>
      </c>
      <c r="B50" s="173" t="e">
        <f>NA()</f>
        <v>#N/A</v>
      </c>
      <c r="C50" s="173">
        <f>IF(ISNUMBER('実質公債費比率（分子）の構造'!K$53),'実質公債費比率（分子）の構造'!K$53,NA())</f>
        <v>104</v>
      </c>
      <c r="D50" s="173" t="e">
        <f>NA()</f>
        <v>#N/A</v>
      </c>
      <c r="E50" s="173" t="e">
        <f>NA()</f>
        <v>#N/A</v>
      </c>
      <c r="F50" s="173">
        <f>IF(ISNUMBER('実質公債費比率（分子）の構造'!L$53),'実質公債費比率（分子）の構造'!L$53,NA())</f>
        <v>112</v>
      </c>
      <c r="G50" s="173" t="e">
        <f>NA()</f>
        <v>#N/A</v>
      </c>
      <c r="H50" s="173" t="e">
        <f>NA()</f>
        <v>#N/A</v>
      </c>
      <c r="I50" s="173">
        <f>IF(ISNUMBER('実質公債費比率（分子）の構造'!M$53),'実質公債費比率（分子）の構造'!M$53,NA())</f>
        <v>118</v>
      </c>
      <c r="J50" s="173" t="e">
        <f>NA()</f>
        <v>#N/A</v>
      </c>
      <c r="K50" s="173" t="e">
        <f>NA()</f>
        <v>#N/A</v>
      </c>
      <c r="L50" s="173">
        <f>IF(ISNUMBER('実質公債費比率（分子）の構造'!N$53),'実質公債費比率（分子）の構造'!N$53,NA())</f>
        <v>118</v>
      </c>
      <c r="M50" s="173" t="e">
        <f>NA()</f>
        <v>#N/A</v>
      </c>
      <c r="N50" s="173" t="e">
        <f>NA()</f>
        <v>#N/A</v>
      </c>
      <c r="O50" s="173">
        <f>IF(ISNUMBER('実質公債費比率（分子）の構造'!O$53),'実質公債費比率（分子）の構造'!O$53,NA())</f>
        <v>94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2581</v>
      </c>
      <c r="E56" s="172"/>
      <c r="F56" s="172"/>
      <c r="G56" s="172">
        <f>'将来負担比率（分子）の構造'!J$52</f>
        <v>2438</v>
      </c>
      <c r="H56" s="172"/>
      <c r="I56" s="172"/>
      <c r="J56" s="172">
        <f>'将来負担比率（分子）の構造'!K$52</f>
        <v>2536</v>
      </c>
      <c r="K56" s="172"/>
      <c r="L56" s="172"/>
      <c r="M56" s="172">
        <f>'将来負担比率（分子）の構造'!L$52</f>
        <v>2399</v>
      </c>
      <c r="N56" s="172"/>
      <c r="O56" s="172"/>
      <c r="P56" s="172">
        <f>'将来負担比率（分子）の構造'!M$52</f>
        <v>2490</v>
      </c>
    </row>
    <row r="57" spans="1:16" x14ac:dyDescent="0.15">
      <c r="A57" s="172" t="s">
        <v>42</v>
      </c>
      <c r="B57" s="172"/>
      <c r="C57" s="172"/>
      <c r="D57" s="172">
        <f>'将来負担比率（分子）の構造'!I$51</f>
        <v>1</v>
      </c>
      <c r="E57" s="172"/>
      <c r="F57" s="172"/>
      <c r="G57" s="172">
        <f>'将来負担比率（分子）の構造'!J$51</f>
        <v>0</v>
      </c>
      <c r="H57" s="172"/>
      <c r="I57" s="172"/>
      <c r="J57" s="172" t="str">
        <f>'将来負担比率（分子）の構造'!K$51</f>
        <v>-</v>
      </c>
      <c r="K57" s="172"/>
      <c r="L57" s="172"/>
      <c r="M57" s="172">
        <f>'将来負担比率（分子）の構造'!L$51</f>
        <v>133</v>
      </c>
      <c r="N57" s="172"/>
      <c r="O57" s="172"/>
      <c r="P57" s="172" t="str">
        <f>'将来負担比率（分子）の構造'!M$51</f>
        <v>-</v>
      </c>
    </row>
    <row r="58" spans="1:16" x14ac:dyDescent="0.15">
      <c r="A58" s="172" t="s">
        <v>41</v>
      </c>
      <c r="B58" s="172"/>
      <c r="C58" s="172"/>
      <c r="D58" s="172">
        <f>'将来負担比率（分子）の構造'!I$50</f>
        <v>1450</v>
      </c>
      <c r="E58" s="172"/>
      <c r="F58" s="172"/>
      <c r="G58" s="172">
        <f>'将来負担比率（分子）の構造'!J$50</f>
        <v>1244</v>
      </c>
      <c r="H58" s="172"/>
      <c r="I58" s="172"/>
      <c r="J58" s="172">
        <f>'将来負担比率（分子）の構造'!K$50</f>
        <v>955</v>
      </c>
      <c r="K58" s="172"/>
      <c r="L58" s="172"/>
      <c r="M58" s="172">
        <f>'将来負担比率（分子）の構造'!L$50</f>
        <v>798</v>
      </c>
      <c r="N58" s="172"/>
      <c r="O58" s="172"/>
      <c r="P58" s="172">
        <f>'将来負担比率（分子）の構造'!M$50</f>
        <v>883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496</v>
      </c>
      <c r="C62" s="172"/>
      <c r="D62" s="172"/>
      <c r="E62" s="172">
        <f>'将来負担比率（分子）の構造'!J$45</f>
        <v>473</v>
      </c>
      <c r="F62" s="172"/>
      <c r="G62" s="172"/>
      <c r="H62" s="172">
        <f>'将来負担比率（分子）の構造'!K$45</f>
        <v>438</v>
      </c>
      <c r="I62" s="172"/>
      <c r="J62" s="172"/>
      <c r="K62" s="172">
        <f>'将来負担比率（分子）の構造'!L$45</f>
        <v>470</v>
      </c>
      <c r="L62" s="172"/>
      <c r="M62" s="172"/>
      <c r="N62" s="172">
        <f>'将来負担比率（分子）の構造'!M$45</f>
        <v>454</v>
      </c>
      <c r="O62" s="172"/>
      <c r="P62" s="172"/>
    </row>
    <row r="63" spans="1:16" x14ac:dyDescent="0.15">
      <c r="A63" s="172" t="s">
        <v>34</v>
      </c>
      <c r="B63" s="172">
        <f>'将来負担比率（分子）の構造'!I$44</f>
        <v>127</v>
      </c>
      <c r="C63" s="172"/>
      <c r="D63" s="172"/>
      <c r="E63" s="172">
        <f>'将来負担比率（分子）の構造'!J$44</f>
        <v>108</v>
      </c>
      <c r="F63" s="172"/>
      <c r="G63" s="172"/>
      <c r="H63" s="172">
        <f>'将来負担比率（分子）の構造'!K$44</f>
        <v>90</v>
      </c>
      <c r="I63" s="172"/>
      <c r="J63" s="172"/>
      <c r="K63" s="172">
        <f>'将来負担比率（分子）の構造'!L$44</f>
        <v>72</v>
      </c>
      <c r="L63" s="172"/>
      <c r="M63" s="172"/>
      <c r="N63" s="172">
        <f>'将来負担比率（分子）の構造'!M$44</f>
        <v>55</v>
      </c>
      <c r="O63" s="172"/>
      <c r="P63" s="172"/>
    </row>
    <row r="64" spans="1:16" x14ac:dyDescent="0.15">
      <c r="A64" s="172" t="s">
        <v>33</v>
      </c>
      <c r="B64" s="172">
        <f>'将来負担比率（分子）の構造'!I$43</f>
        <v>549</v>
      </c>
      <c r="C64" s="172"/>
      <c r="D64" s="172"/>
      <c r="E64" s="172">
        <f>'将来負担比率（分子）の構造'!J$43</f>
        <v>527</v>
      </c>
      <c r="F64" s="172"/>
      <c r="G64" s="172"/>
      <c r="H64" s="172">
        <f>'将来負担比率（分子）の構造'!K$43</f>
        <v>520</v>
      </c>
      <c r="I64" s="172"/>
      <c r="J64" s="172"/>
      <c r="K64" s="172">
        <f>'将来負担比率（分子）の構造'!L$43</f>
        <v>534</v>
      </c>
      <c r="L64" s="172"/>
      <c r="M64" s="172"/>
      <c r="N64" s="172">
        <f>'将来負担比率（分子）の構造'!M$43</f>
        <v>513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2988</v>
      </c>
      <c r="C66" s="172"/>
      <c r="D66" s="172"/>
      <c r="E66" s="172">
        <f>'将来負担比率（分子）の構造'!J$41</f>
        <v>2817</v>
      </c>
      <c r="F66" s="172"/>
      <c r="G66" s="172"/>
      <c r="H66" s="172">
        <f>'将来負担比率（分子）の構造'!K$41</f>
        <v>2997</v>
      </c>
      <c r="I66" s="172"/>
      <c r="J66" s="172"/>
      <c r="K66" s="172">
        <f>'将来負担比率（分子）の構造'!L$41</f>
        <v>2973</v>
      </c>
      <c r="L66" s="172"/>
      <c r="M66" s="172"/>
      <c r="N66" s="172">
        <f>'将来負担比率（分子）の構造'!M$41</f>
        <v>3000</v>
      </c>
      <c r="O66" s="172"/>
      <c r="P66" s="172"/>
    </row>
    <row r="67" spans="1:16" x14ac:dyDescent="0.15">
      <c r="A67" s="172" t="s">
        <v>75</v>
      </c>
      <c r="B67" s="172" t="e">
        <f>NA()</f>
        <v>#N/A</v>
      </c>
      <c r="C67" s="172">
        <f>IF(ISNUMBER('将来負担比率（分子）の構造'!I$53), IF('将来負担比率（分子）の構造'!I$53 &lt; 0, 0, '将来負担比率（分子）の構造'!I$53), NA())</f>
        <v>128</v>
      </c>
      <c r="D67" s="172" t="e">
        <f>NA()</f>
        <v>#N/A</v>
      </c>
      <c r="E67" s="172" t="e">
        <f>NA()</f>
        <v>#N/A</v>
      </c>
      <c r="F67" s="172">
        <f>IF(ISNUMBER('将来負担比率（分子）の構造'!J$53), IF('将来負担比率（分子）の構造'!J$53 &lt; 0, 0, '将来負担比率（分子）の構造'!J$53), NA())</f>
        <v>244</v>
      </c>
      <c r="G67" s="172" t="e">
        <f>NA()</f>
        <v>#N/A</v>
      </c>
      <c r="H67" s="172" t="e">
        <f>NA()</f>
        <v>#N/A</v>
      </c>
      <c r="I67" s="172">
        <f>IF(ISNUMBER('将来負担比率（分子）の構造'!K$53), IF('将来負担比率（分子）の構造'!K$53 &lt; 0, 0, '将来負担比率（分子）の構造'!K$53), NA())</f>
        <v>553</v>
      </c>
      <c r="J67" s="172" t="e">
        <f>NA()</f>
        <v>#N/A</v>
      </c>
      <c r="K67" s="172" t="e">
        <f>NA()</f>
        <v>#N/A</v>
      </c>
      <c r="L67" s="172">
        <f>IF(ISNUMBER('将来負担比率（分子）の構造'!L$53), IF('将来負担比率（分子）の構造'!L$53 &lt; 0, 0, '将来負担比率（分子）の構造'!L$53), NA())</f>
        <v>719</v>
      </c>
      <c r="M67" s="172" t="e">
        <f>NA()</f>
        <v>#N/A</v>
      </c>
      <c r="N67" s="172" t="e">
        <f>NA()</f>
        <v>#N/A</v>
      </c>
      <c r="O67" s="172">
        <f>IF(ISNUMBER('将来負担比率（分子）の構造'!M$53), IF('将来負担比率（分子）の構造'!M$53 &lt; 0, 0, '将来負担比率（分子）の構造'!M$53), NA())</f>
        <v>649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416</v>
      </c>
      <c r="C72" s="176">
        <f>基金残高に係る経年分析!G55</f>
        <v>300</v>
      </c>
      <c r="D72" s="176">
        <f>基金残高に係る経年分析!H55</f>
        <v>312</v>
      </c>
    </row>
    <row r="73" spans="1:16" x14ac:dyDescent="0.15">
      <c r="A73" s="175" t="s">
        <v>78</v>
      </c>
      <c r="B73" s="176">
        <f>基金残高に係る経年分析!F56</f>
        <v>190</v>
      </c>
      <c r="C73" s="176">
        <f>基金残高に係る経年分析!G56</f>
        <v>190</v>
      </c>
      <c r="D73" s="176">
        <f>基金残高に係る経年分析!H56</f>
        <v>208</v>
      </c>
    </row>
    <row r="74" spans="1:16" x14ac:dyDescent="0.15">
      <c r="A74" s="175" t="s">
        <v>79</v>
      </c>
      <c r="B74" s="176">
        <f>基金残高に係る経年分析!F57</f>
        <v>338</v>
      </c>
      <c r="C74" s="176">
        <f>基金残高に係る経年分析!G57</f>
        <v>309</v>
      </c>
      <c r="D74" s="176">
        <f>基金残高に係る経年分析!H57</f>
        <v>363</v>
      </c>
    </row>
  </sheetData>
  <sheetProtection algorithmName="SHA-512" hashValue="RCaq6aMQMqeiGNUstOjjbaP/rVDU+Q16KxM61zu+o2+8AAPti7DDi+YoEknFyHcCHmrkRgxPmrDRVpLWuhC6xg==" saltValue="VKJkLICwofoG+NPtDiKU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B1" sqref="B1"/>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211</v>
      </c>
      <c r="DI1" s="607"/>
      <c r="DJ1" s="607"/>
      <c r="DK1" s="607"/>
      <c r="DL1" s="607"/>
      <c r="DM1" s="607"/>
      <c r="DN1" s="608"/>
      <c r="DO1" s="212"/>
      <c r="DP1" s="606" t="s">
        <v>212</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214</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215</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216</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217</v>
      </c>
      <c r="S4" s="610"/>
      <c r="T4" s="610"/>
      <c r="U4" s="610"/>
      <c r="V4" s="610"/>
      <c r="W4" s="610"/>
      <c r="X4" s="610"/>
      <c r="Y4" s="611"/>
      <c r="Z4" s="609" t="s">
        <v>218</v>
      </c>
      <c r="AA4" s="610"/>
      <c r="AB4" s="610"/>
      <c r="AC4" s="611"/>
      <c r="AD4" s="609" t="s">
        <v>219</v>
      </c>
      <c r="AE4" s="610"/>
      <c r="AF4" s="610"/>
      <c r="AG4" s="610"/>
      <c r="AH4" s="610"/>
      <c r="AI4" s="610"/>
      <c r="AJ4" s="610"/>
      <c r="AK4" s="611"/>
      <c r="AL4" s="609" t="s">
        <v>218</v>
      </c>
      <c r="AM4" s="610"/>
      <c r="AN4" s="610"/>
      <c r="AO4" s="611"/>
      <c r="AP4" s="615" t="s">
        <v>220</v>
      </c>
      <c r="AQ4" s="615"/>
      <c r="AR4" s="615"/>
      <c r="AS4" s="615"/>
      <c r="AT4" s="615"/>
      <c r="AU4" s="615"/>
      <c r="AV4" s="615"/>
      <c r="AW4" s="615"/>
      <c r="AX4" s="615"/>
      <c r="AY4" s="615"/>
      <c r="AZ4" s="615"/>
      <c r="BA4" s="615"/>
      <c r="BB4" s="615"/>
      <c r="BC4" s="615"/>
      <c r="BD4" s="615"/>
      <c r="BE4" s="615"/>
      <c r="BF4" s="615"/>
      <c r="BG4" s="615" t="s">
        <v>221</v>
      </c>
      <c r="BH4" s="615"/>
      <c r="BI4" s="615"/>
      <c r="BJ4" s="615"/>
      <c r="BK4" s="615"/>
      <c r="BL4" s="615"/>
      <c r="BM4" s="615"/>
      <c r="BN4" s="615"/>
      <c r="BO4" s="615" t="s">
        <v>218</v>
      </c>
      <c r="BP4" s="615"/>
      <c r="BQ4" s="615"/>
      <c r="BR4" s="615"/>
      <c r="BS4" s="615" t="s">
        <v>222</v>
      </c>
      <c r="BT4" s="615"/>
      <c r="BU4" s="615"/>
      <c r="BV4" s="615"/>
      <c r="BW4" s="615"/>
      <c r="BX4" s="615"/>
      <c r="BY4" s="615"/>
      <c r="BZ4" s="615"/>
      <c r="CA4" s="615"/>
      <c r="CB4" s="615"/>
      <c r="CD4" s="612" t="s">
        <v>223</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15">
      <c r="B5" s="616" t="s">
        <v>224</v>
      </c>
      <c r="C5" s="617"/>
      <c r="D5" s="617"/>
      <c r="E5" s="617"/>
      <c r="F5" s="617"/>
      <c r="G5" s="617"/>
      <c r="H5" s="617"/>
      <c r="I5" s="617"/>
      <c r="J5" s="617"/>
      <c r="K5" s="617"/>
      <c r="L5" s="617"/>
      <c r="M5" s="617"/>
      <c r="N5" s="617"/>
      <c r="O5" s="617"/>
      <c r="P5" s="617"/>
      <c r="Q5" s="618"/>
      <c r="R5" s="619">
        <v>501152</v>
      </c>
      <c r="S5" s="620"/>
      <c r="T5" s="620"/>
      <c r="U5" s="620"/>
      <c r="V5" s="620"/>
      <c r="W5" s="620"/>
      <c r="X5" s="620"/>
      <c r="Y5" s="621"/>
      <c r="Z5" s="622">
        <v>16.2</v>
      </c>
      <c r="AA5" s="622"/>
      <c r="AB5" s="622"/>
      <c r="AC5" s="622"/>
      <c r="AD5" s="623">
        <v>501152</v>
      </c>
      <c r="AE5" s="623"/>
      <c r="AF5" s="623"/>
      <c r="AG5" s="623"/>
      <c r="AH5" s="623"/>
      <c r="AI5" s="623"/>
      <c r="AJ5" s="623"/>
      <c r="AK5" s="623"/>
      <c r="AL5" s="624">
        <v>26.3</v>
      </c>
      <c r="AM5" s="625"/>
      <c r="AN5" s="625"/>
      <c r="AO5" s="626"/>
      <c r="AP5" s="616" t="s">
        <v>225</v>
      </c>
      <c r="AQ5" s="617"/>
      <c r="AR5" s="617"/>
      <c r="AS5" s="617"/>
      <c r="AT5" s="617"/>
      <c r="AU5" s="617"/>
      <c r="AV5" s="617"/>
      <c r="AW5" s="617"/>
      <c r="AX5" s="617"/>
      <c r="AY5" s="617"/>
      <c r="AZ5" s="617"/>
      <c r="BA5" s="617"/>
      <c r="BB5" s="617"/>
      <c r="BC5" s="617"/>
      <c r="BD5" s="617"/>
      <c r="BE5" s="617"/>
      <c r="BF5" s="618"/>
      <c r="BG5" s="630">
        <v>501152</v>
      </c>
      <c r="BH5" s="631"/>
      <c r="BI5" s="631"/>
      <c r="BJ5" s="631"/>
      <c r="BK5" s="631"/>
      <c r="BL5" s="631"/>
      <c r="BM5" s="631"/>
      <c r="BN5" s="632"/>
      <c r="BO5" s="633">
        <v>100</v>
      </c>
      <c r="BP5" s="633"/>
      <c r="BQ5" s="633"/>
      <c r="BR5" s="633"/>
      <c r="BS5" s="634">
        <v>401</v>
      </c>
      <c r="BT5" s="634"/>
      <c r="BU5" s="634"/>
      <c r="BV5" s="634"/>
      <c r="BW5" s="634"/>
      <c r="BX5" s="634"/>
      <c r="BY5" s="634"/>
      <c r="BZ5" s="634"/>
      <c r="CA5" s="634"/>
      <c r="CB5" s="638"/>
      <c r="CD5" s="612" t="s">
        <v>220</v>
      </c>
      <c r="CE5" s="613"/>
      <c r="CF5" s="613"/>
      <c r="CG5" s="613"/>
      <c r="CH5" s="613"/>
      <c r="CI5" s="613"/>
      <c r="CJ5" s="613"/>
      <c r="CK5" s="613"/>
      <c r="CL5" s="613"/>
      <c r="CM5" s="613"/>
      <c r="CN5" s="613"/>
      <c r="CO5" s="613"/>
      <c r="CP5" s="613"/>
      <c r="CQ5" s="614"/>
      <c r="CR5" s="612" t="s">
        <v>226</v>
      </c>
      <c r="CS5" s="613"/>
      <c r="CT5" s="613"/>
      <c r="CU5" s="613"/>
      <c r="CV5" s="613"/>
      <c r="CW5" s="613"/>
      <c r="CX5" s="613"/>
      <c r="CY5" s="614"/>
      <c r="CZ5" s="612" t="s">
        <v>218</v>
      </c>
      <c r="DA5" s="613"/>
      <c r="DB5" s="613"/>
      <c r="DC5" s="614"/>
      <c r="DD5" s="612" t="s">
        <v>227</v>
      </c>
      <c r="DE5" s="613"/>
      <c r="DF5" s="613"/>
      <c r="DG5" s="613"/>
      <c r="DH5" s="613"/>
      <c r="DI5" s="613"/>
      <c r="DJ5" s="613"/>
      <c r="DK5" s="613"/>
      <c r="DL5" s="613"/>
      <c r="DM5" s="613"/>
      <c r="DN5" s="613"/>
      <c r="DO5" s="613"/>
      <c r="DP5" s="614"/>
      <c r="DQ5" s="612" t="s">
        <v>228</v>
      </c>
      <c r="DR5" s="613"/>
      <c r="DS5" s="613"/>
      <c r="DT5" s="613"/>
      <c r="DU5" s="613"/>
      <c r="DV5" s="613"/>
      <c r="DW5" s="613"/>
      <c r="DX5" s="613"/>
      <c r="DY5" s="613"/>
      <c r="DZ5" s="613"/>
      <c r="EA5" s="613"/>
      <c r="EB5" s="613"/>
      <c r="EC5" s="614"/>
    </row>
    <row r="6" spans="2:143" ht="11.25" customHeight="1" x14ac:dyDescent="0.15">
      <c r="B6" s="627" t="s">
        <v>229</v>
      </c>
      <c r="C6" s="628"/>
      <c r="D6" s="628"/>
      <c r="E6" s="628"/>
      <c r="F6" s="628"/>
      <c r="G6" s="628"/>
      <c r="H6" s="628"/>
      <c r="I6" s="628"/>
      <c r="J6" s="628"/>
      <c r="K6" s="628"/>
      <c r="L6" s="628"/>
      <c r="M6" s="628"/>
      <c r="N6" s="628"/>
      <c r="O6" s="628"/>
      <c r="P6" s="628"/>
      <c r="Q6" s="629"/>
      <c r="R6" s="630">
        <v>36691</v>
      </c>
      <c r="S6" s="631"/>
      <c r="T6" s="631"/>
      <c r="U6" s="631"/>
      <c r="V6" s="631"/>
      <c r="W6" s="631"/>
      <c r="X6" s="631"/>
      <c r="Y6" s="632"/>
      <c r="Z6" s="633">
        <v>1.2</v>
      </c>
      <c r="AA6" s="633"/>
      <c r="AB6" s="633"/>
      <c r="AC6" s="633"/>
      <c r="AD6" s="634">
        <v>36691</v>
      </c>
      <c r="AE6" s="634"/>
      <c r="AF6" s="634"/>
      <c r="AG6" s="634"/>
      <c r="AH6" s="634"/>
      <c r="AI6" s="634"/>
      <c r="AJ6" s="634"/>
      <c r="AK6" s="634"/>
      <c r="AL6" s="635">
        <v>1.9</v>
      </c>
      <c r="AM6" s="636"/>
      <c r="AN6" s="636"/>
      <c r="AO6" s="637"/>
      <c r="AP6" s="627" t="s">
        <v>230</v>
      </c>
      <c r="AQ6" s="628"/>
      <c r="AR6" s="628"/>
      <c r="AS6" s="628"/>
      <c r="AT6" s="628"/>
      <c r="AU6" s="628"/>
      <c r="AV6" s="628"/>
      <c r="AW6" s="628"/>
      <c r="AX6" s="628"/>
      <c r="AY6" s="628"/>
      <c r="AZ6" s="628"/>
      <c r="BA6" s="628"/>
      <c r="BB6" s="628"/>
      <c r="BC6" s="628"/>
      <c r="BD6" s="628"/>
      <c r="BE6" s="628"/>
      <c r="BF6" s="629"/>
      <c r="BG6" s="630">
        <v>501152</v>
      </c>
      <c r="BH6" s="631"/>
      <c r="BI6" s="631"/>
      <c r="BJ6" s="631"/>
      <c r="BK6" s="631"/>
      <c r="BL6" s="631"/>
      <c r="BM6" s="631"/>
      <c r="BN6" s="632"/>
      <c r="BO6" s="633">
        <v>100</v>
      </c>
      <c r="BP6" s="633"/>
      <c r="BQ6" s="633"/>
      <c r="BR6" s="633"/>
      <c r="BS6" s="634">
        <v>401</v>
      </c>
      <c r="BT6" s="634"/>
      <c r="BU6" s="634"/>
      <c r="BV6" s="634"/>
      <c r="BW6" s="634"/>
      <c r="BX6" s="634"/>
      <c r="BY6" s="634"/>
      <c r="BZ6" s="634"/>
      <c r="CA6" s="634"/>
      <c r="CB6" s="638"/>
      <c r="CD6" s="641" t="s">
        <v>231</v>
      </c>
      <c r="CE6" s="642"/>
      <c r="CF6" s="642"/>
      <c r="CG6" s="642"/>
      <c r="CH6" s="642"/>
      <c r="CI6" s="642"/>
      <c r="CJ6" s="642"/>
      <c r="CK6" s="642"/>
      <c r="CL6" s="642"/>
      <c r="CM6" s="642"/>
      <c r="CN6" s="642"/>
      <c r="CO6" s="642"/>
      <c r="CP6" s="642"/>
      <c r="CQ6" s="643"/>
      <c r="CR6" s="630">
        <v>37766</v>
      </c>
      <c r="CS6" s="631"/>
      <c r="CT6" s="631"/>
      <c r="CU6" s="631"/>
      <c r="CV6" s="631"/>
      <c r="CW6" s="631"/>
      <c r="CX6" s="631"/>
      <c r="CY6" s="632"/>
      <c r="CZ6" s="624">
        <v>1.2</v>
      </c>
      <c r="DA6" s="625"/>
      <c r="DB6" s="625"/>
      <c r="DC6" s="644"/>
      <c r="DD6" s="639" t="s">
        <v>232</v>
      </c>
      <c r="DE6" s="631"/>
      <c r="DF6" s="631"/>
      <c r="DG6" s="631"/>
      <c r="DH6" s="631"/>
      <c r="DI6" s="631"/>
      <c r="DJ6" s="631"/>
      <c r="DK6" s="631"/>
      <c r="DL6" s="631"/>
      <c r="DM6" s="631"/>
      <c r="DN6" s="631"/>
      <c r="DO6" s="631"/>
      <c r="DP6" s="632"/>
      <c r="DQ6" s="639">
        <v>37766</v>
      </c>
      <c r="DR6" s="631"/>
      <c r="DS6" s="631"/>
      <c r="DT6" s="631"/>
      <c r="DU6" s="631"/>
      <c r="DV6" s="631"/>
      <c r="DW6" s="631"/>
      <c r="DX6" s="631"/>
      <c r="DY6" s="631"/>
      <c r="DZ6" s="631"/>
      <c r="EA6" s="631"/>
      <c r="EB6" s="631"/>
      <c r="EC6" s="640"/>
    </row>
    <row r="7" spans="2:143" ht="11.25" customHeight="1" x14ac:dyDescent="0.15">
      <c r="B7" s="627" t="s">
        <v>233</v>
      </c>
      <c r="C7" s="628"/>
      <c r="D7" s="628"/>
      <c r="E7" s="628"/>
      <c r="F7" s="628"/>
      <c r="G7" s="628"/>
      <c r="H7" s="628"/>
      <c r="I7" s="628"/>
      <c r="J7" s="628"/>
      <c r="K7" s="628"/>
      <c r="L7" s="628"/>
      <c r="M7" s="628"/>
      <c r="N7" s="628"/>
      <c r="O7" s="628"/>
      <c r="P7" s="628"/>
      <c r="Q7" s="629"/>
      <c r="R7" s="630">
        <v>91</v>
      </c>
      <c r="S7" s="631"/>
      <c r="T7" s="631"/>
      <c r="U7" s="631"/>
      <c r="V7" s="631"/>
      <c r="W7" s="631"/>
      <c r="X7" s="631"/>
      <c r="Y7" s="632"/>
      <c r="Z7" s="633">
        <v>0</v>
      </c>
      <c r="AA7" s="633"/>
      <c r="AB7" s="633"/>
      <c r="AC7" s="633"/>
      <c r="AD7" s="634">
        <v>91</v>
      </c>
      <c r="AE7" s="634"/>
      <c r="AF7" s="634"/>
      <c r="AG7" s="634"/>
      <c r="AH7" s="634"/>
      <c r="AI7" s="634"/>
      <c r="AJ7" s="634"/>
      <c r="AK7" s="634"/>
      <c r="AL7" s="635">
        <v>0</v>
      </c>
      <c r="AM7" s="636"/>
      <c r="AN7" s="636"/>
      <c r="AO7" s="637"/>
      <c r="AP7" s="627" t="s">
        <v>234</v>
      </c>
      <c r="AQ7" s="628"/>
      <c r="AR7" s="628"/>
      <c r="AS7" s="628"/>
      <c r="AT7" s="628"/>
      <c r="AU7" s="628"/>
      <c r="AV7" s="628"/>
      <c r="AW7" s="628"/>
      <c r="AX7" s="628"/>
      <c r="AY7" s="628"/>
      <c r="AZ7" s="628"/>
      <c r="BA7" s="628"/>
      <c r="BB7" s="628"/>
      <c r="BC7" s="628"/>
      <c r="BD7" s="628"/>
      <c r="BE7" s="628"/>
      <c r="BF7" s="629"/>
      <c r="BG7" s="630">
        <v>91770</v>
      </c>
      <c r="BH7" s="631"/>
      <c r="BI7" s="631"/>
      <c r="BJ7" s="631"/>
      <c r="BK7" s="631"/>
      <c r="BL7" s="631"/>
      <c r="BM7" s="631"/>
      <c r="BN7" s="632"/>
      <c r="BO7" s="633">
        <v>18.3</v>
      </c>
      <c r="BP7" s="633"/>
      <c r="BQ7" s="633"/>
      <c r="BR7" s="633"/>
      <c r="BS7" s="634">
        <v>401</v>
      </c>
      <c r="BT7" s="634"/>
      <c r="BU7" s="634"/>
      <c r="BV7" s="634"/>
      <c r="BW7" s="634"/>
      <c r="BX7" s="634"/>
      <c r="BY7" s="634"/>
      <c r="BZ7" s="634"/>
      <c r="CA7" s="634"/>
      <c r="CB7" s="638"/>
      <c r="CD7" s="645" t="s">
        <v>235</v>
      </c>
      <c r="CE7" s="646"/>
      <c r="CF7" s="646"/>
      <c r="CG7" s="646"/>
      <c r="CH7" s="646"/>
      <c r="CI7" s="646"/>
      <c r="CJ7" s="646"/>
      <c r="CK7" s="646"/>
      <c r="CL7" s="646"/>
      <c r="CM7" s="646"/>
      <c r="CN7" s="646"/>
      <c r="CO7" s="646"/>
      <c r="CP7" s="646"/>
      <c r="CQ7" s="647"/>
      <c r="CR7" s="630">
        <v>604403</v>
      </c>
      <c r="CS7" s="631"/>
      <c r="CT7" s="631"/>
      <c r="CU7" s="631"/>
      <c r="CV7" s="631"/>
      <c r="CW7" s="631"/>
      <c r="CX7" s="631"/>
      <c r="CY7" s="632"/>
      <c r="CZ7" s="633">
        <v>20</v>
      </c>
      <c r="DA7" s="633"/>
      <c r="DB7" s="633"/>
      <c r="DC7" s="633"/>
      <c r="DD7" s="639">
        <v>142825</v>
      </c>
      <c r="DE7" s="631"/>
      <c r="DF7" s="631"/>
      <c r="DG7" s="631"/>
      <c r="DH7" s="631"/>
      <c r="DI7" s="631"/>
      <c r="DJ7" s="631"/>
      <c r="DK7" s="631"/>
      <c r="DL7" s="631"/>
      <c r="DM7" s="631"/>
      <c r="DN7" s="631"/>
      <c r="DO7" s="631"/>
      <c r="DP7" s="632"/>
      <c r="DQ7" s="639">
        <v>466475</v>
      </c>
      <c r="DR7" s="631"/>
      <c r="DS7" s="631"/>
      <c r="DT7" s="631"/>
      <c r="DU7" s="631"/>
      <c r="DV7" s="631"/>
      <c r="DW7" s="631"/>
      <c r="DX7" s="631"/>
      <c r="DY7" s="631"/>
      <c r="DZ7" s="631"/>
      <c r="EA7" s="631"/>
      <c r="EB7" s="631"/>
      <c r="EC7" s="640"/>
    </row>
    <row r="8" spans="2:143" ht="11.25" customHeight="1" x14ac:dyDescent="0.15">
      <c r="B8" s="627" t="s">
        <v>236</v>
      </c>
      <c r="C8" s="628"/>
      <c r="D8" s="628"/>
      <c r="E8" s="628"/>
      <c r="F8" s="628"/>
      <c r="G8" s="628"/>
      <c r="H8" s="628"/>
      <c r="I8" s="628"/>
      <c r="J8" s="628"/>
      <c r="K8" s="628"/>
      <c r="L8" s="628"/>
      <c r="M8" s="628"/>
      <c r="N8" s="628"/>
      <c r="O8" s="628"/>
      <c r="P8" s="628"/>
      <c r="Q8" s="629"/>
      <c r="R8" s="630">
        <v>481</v>
      </c>
      <c r="S8" s="631"/>
      <c r="T8" s="631"/>
      <c r="U8" s="631"/>
      <c r="V8" s="631"/>
      <c r="W8" s="631"/>
      <c r="X8" s="631"/>
      <c r="Y8" s="632"/>
      <c r="Z8" s="633">
        <v>0</v>
      </c>
      <c r="AA8" s="633"/>
      <c r="AB8" s="633"/>
      <c r="AC8" s="633"/>
      <c r="AD8" s="634">
        <v>481</v>
      </c>
      <c r="AE8" s="634"/>
      <c r="AF8" s="634"/>
      <c r="AG8" s="634"/>
      <c r="AH8" s="634"/>
      <c r="AI8" s="634"/>
      <c r="AJ8" s="634"/>
      <c r="AK8" s="634"/>
      <c r="AL8" s="635">
        <v>0</v>
      </c>
      <c r="AM8" s="636"/>
      <c r="AN8" s="636"/>
      <c r="AO8" s="637"/>
      <c r="AP8" s="627" t="s">
        <v>237</v>
      </c>
      <c r="AQ8" s="628"/>
      <c r="AR8" s="628"/>
      <c r="AS8" s="628"/>
      <c r="AT8" s="628"/>
      <c r="AU8" s="628"/>
      <c r="AV8" s="628"/>
      <c r="AW8" s="628"/>
      <c r="AX8" s="628"/>
      <c r="AY8" s="628"/>
      <c r="AZ8" s="628"/>
      <c r="BA8" s="628"/>
      <c r="BB8" s="628"/>
      <c r="BC8" s="628"/>
      <c r="BD8" s="628"/>
      <c r="BE8" s="628"/>
      <c r="BF8" s="629"/>
      <c r="BG8" s="630">
        <v>2604</v>
      </c>
      <c r="BH8" s="631"/>
      <c r="BI8" s="631"/>
      <c r="BJ8" s="631"/>
      <c r="BK8" s="631"/>
      <c r="BL8" s="631"/>
      <c r="BM8" s="631"/>
      <c r="BN8" s="632"/>
      <c r="BO8" s="633">
        <v>0.5</v>
      </c>
      <c r="BP8" s="633"/>
      <c r="BQ8" s="633"/>
      <c r="BR8" s="633"/>
      <c r="BS8" s="634" t="s">
        <v>232</v>
      </c>
      <c r="BT8" s="634"/>
      <c r="BU8" s="634"/>
      <c r="BV8" s="634"/>
      <c r="BW8" s="634"/>
      <c r="BX8" s="634"/>
      <c r="BY8" s="634"/>
      <c r="BZ8" s="634"/>
      <c r="CA8" s="634"/>
      <c r="CB8" s="638"/>
      <c r="CD8" s="645" t="s">
        <v>238</v>
      </c>
      <c r="CE8" s="646"/>
      <c r="CF8" s="646"/>
      <c r="CG8" s="646"/>
      <c r="CH8" s="646"/>
      <c r="CI8" s="646"/>
      <c r="CJ8" s="646"/>
      <c r="CK8" s="646"/>
      <c r="CL8" s="646"/>
      <c r="CM8" s="646"/>
      <c r="CN8" s="646"/>
      <c r="CO8" s="646"/>
      <c r="CP8" s="646"/>
      <c r="CQ8" s="647"/>
      <c r="CR8" s="630">
        <v>374279</v>
      </c>
      <c r="CS8" s="631"/>
      <c r="CT8" s="631"/>
      <c r="CU8" s="631"/>
      <c r="CV8" s="631"/>
      <c r="CW8" s="631"/>
      <c r="CX8" s="631"/>
      <c r="CY8" s="632"/>
      <c r="CZ8" s="633">
        <v>12.4</v>
      </c>
      <c r="DA8" s="633"/>
      <c r="DB8" s="633"/>
      <c r="DC8" s="633"/>
      <c r="DD8" s="639">
        <v>69145</v>
      </c>
      <c r="DE8" s="631"/>
      <c r="DF8" s="631"/>
      <c r="DG8" s="631"/>
      <c r="DH8" s="631"/>
      <c r="DI8" s="631"/>
      <c r="DJ8" s="631"/>
      <c r="DK8" s="631"/>
      <c r="DL8" s="631"/>
      <c r="DM8" s="631"/>
      <c r="DN8" s="631"/>
      <c r="DO8" s="631"/>
      <c r="DP8" s="632"/>
      <c r="DQ8" s="639">
        <v>213618</v>
      </c>
      <c r="DR8" s="631"/>
      <c r="DS8" s="631"/>
      <c r="DT8" s="631"/>
      <c r="DU8" s="631"/>
      <c r="DV8" s="631"/>
      <c r="DW8" s="631"/>
      <c r="DX8" s="631"/>
      <c r="DY8" s="631"/>
      <c r="DZ8" s="631"/>
      <c r="EA8" s="631"/>
      <c r="EB8" s="631"/>
      <c r="EC8" s="640"/>
    </row>
    <row r="9" spans="2:143" ht="11.25" customHeight="1" x14ac:dyDescent="0.15">
      <c r="B9" s="627" t="s">
        <v>239</v>
      </c>
      <c r="C9" s="628"/>
      <c r="D9" s="628"/>
      <c r="E9" s="628"/>
      <c r="F9" s="628"/>
      <c r="G9" s="628"/>
      <c r="H9" s="628"/>
      <c r="I9" s="628"/>
      <c r="J9" s="628"/>
      <c r="K9" s="628"/>
      <c r="L9" s="628"/>
      <c r="M9" s="628"/>
      <c r="N9" s="628"/>
      <c r="O9" s="628"/>
      <c r="P9" s="628"/>
      <c r="Q9" s="629"/>
      <c r="R9" s="630">
        <v>590</v>
      </c>
      <c r="S9" s="631"/>
      <c r="T9" s="631"/>
      <c r="U9" s="631"/>
      <c r="V9" s="631"/>
      <c r="W9" s="631"/>
      <c r="X9" s="631"/>
      <c r="Y9" s="632"/>
      <c r="Z9" s="633">
        <v>0</v>
      </c>
      <c r="AA9" s="633"/>
      <c r="AB9" s="633"/>
      <c r="AC9" s="633"/>
      <c r="AD9" s="634">
        <v>590</v>
      </c>
      <c r="AE9" s="634"/>
      <c r="AF9" s="634"/>
      <c r="AG9" s="634"/>
      <c r="AH9" s="634"/>
      <c r="AI9" s="634"/>
      <c r="AJ9" s="634"/>
      <c r="AK9" s="634"/>
      <c r="AL9" s="635">
        <v>0</v>
      </c>
      <c r="AM9" s="636"/>
      <c r="AN9" s="636"/>
      <c r="AO9" s="637"/>
      <c r="AP9" s="627" t="s">
        <v>240</v>
      </c>
      <c r="AQ9" s="628"/>
      <c r="AR9" s="628"/>
      <c r="AS9" s="628"/>
      <c r="AT9" s="628"/>
      <c r="AU9" s="628"/>
      <c r="AV9" s="628"/>
      <c r="AW9" s="628"/>
      <c r="AX9" s="628"/>
      <c r="AY9" s="628"/>
      <c r="AZ9" s="628"/>
      <c r="BA9" s="628"/>
      <c r="BB9" s="628"/>
      <c r="BC9" s="628"/>
      <c r="BD9" s="628"/>
      <c r="BE9" s="628"/>
      <c r="BF9" s="629"/>
      <c r="BG9" s="630">
        <v>57925</v>
      </c>
      <c r="BH9" s="631"/>
      <c r="BI9" s="631"/>
      <c r="BJ9" s="631"/>
      <c r="BK9" s="631"/>
      <c r="BL9" s="631"/>
      <c r="BM9" s="631"/>
      <c r="BN9" s="632"/>
      <c r="BO9" s="633">
        <v>11.6</v>
      </c>
      <c r="BP9" s="633"/>
      <c r="BQ9" s="633"/>
      <c r="BR9" s="633"/>
      <c r="BS9" s="634" t="s">
        <v>232</v>
      </c>
      <c r="BT9" s="634"/>
      <c r="BU9" s="634"/>
      <c r="BV9" s="634"/>
      <c r="BW9" s="634"/>
      <c r="BX9" s="634"/>
      <c r="BY9" s="634"/>
      <c r="BZ9" s="634"/>
      <c r="CA9" s="634"/>
      <c r="CB9" s="638"/>
      <c r="CD9" s="645" t="s">
        <v>241</v>
      </c>
      <c r="CE9" s="646"/>
      <c r="CF9" s="646"/>
      <c r="CG9" s="646"/>
      <c r="CH9" s="646"/>
      <c r="CI9" s="646"/>
      <c r="CJ9" s="646"/>
      <c r="CK9" s="646"/>
      <c r="CL9" s="646"/>
      <c r="CM9" s="646"/>
      <c r="CN9" s="646"/>
      <c r="CO9" s="646"/>
      <c r="CP9" s="646"/>
      <c r="CQ9" s="647"/>
      <c r="CR9" s="630">
        <v>576096</v>
      </c>
      <c r="CS9" s="631"/>
      <c r="CT9" s="631"/>
      <c r="CU9" s="631"/>
      <c r="CV9" s="631"/>
      <c r="CW9" s="631"/>
      <c r="CX9" s="631"/>
      <c r="CY9" s="632"/>
      <c r="CZ9" s="633">
        <v>19.100000000000001</v>
      </c>
      <c r="DA9" s="633"/>
      <c r="DB9" s="633"/>
      <c r="DC9" s="633"/>
      <c r="DD9" s="639">
        <v>269625</v>
      </c>
      <c r="DE9" s="631"/>
      <c r="DF9" s="631"/>
      <c r="DG9" s="631"/>
      <c r="DH9" s="631"/>
      <c r="DI9" s="631"/>
      <c r="DJ9" s="631"/>
      <c r="DK9" s="631"/>
      <c r="DL9" s="631"/>
      <c r="DM9" s="631"/>
      <c r="DN9" s="631"/>
      <c r="DO9" s="631"/>
      <c r="DP9" s="632"/>
      <c r="DQ9" s="639">
        <v>226853</v>
      </c>
      <c r="DR9" s="631"/>
      <c r="DS9" s="631"/>
      <c r="DT9" s="631"/>
      <c r="DU9" s="631"/>
      <c r="DV9" s="631"/>
      <c r="DW9" s="631"/>
      <c r="DX9" s="631"/>
      <c r="DY9" s="631"/>
      <c r="DZ9" s="631"/>
      <c r="EA9" s="631"/>
      <c r="EB9" s="631"/>
      <c r="EC9" s="640"/>
    </row>
    <row r="10" spans="2:143" ht="11.25" customHeight="1" x14ac:dyDescent="0.15">
      <c r="B10" s="627" t="s">
        <v>242</v>
      </c>
      <c r="C10" s="628"/>
      <c r="D10" s="628"/>
      <c r="E10" s="628"/>
      <c r="F10" s="628"/>
      <c r="G10" s="628"/>
      <c r="H10" s="628"/>
      <c r="I10" s="628"/>
      <c r="J10" s="628"/>
      <c r="K10" s="628"/>
      <c r="L10" s="628"/>
      <c r="M10" s="628"/>
      <c r="N10" s="628"/>
      <c r="O10" s="628"/>
      <c r="P10" s="628"/>
      <c r="Q10" s="629"/>
      <c r="R10" s="630" t="s">
        <v>130</v>
      </c>
      <c r="S10" s="631"/>
      <c r="T10" s="631"/>
      <c r="U10" s="631"/>
      <c r="V10" s="631"/>
      <c r="W10" s="631"/>
      <c r="X10" s="631"/>
      <c r="Y10" s="632"/>
      <c r="Z10" s="633" t="s">
        <v>130</v>
      </c>
      <c r="AA10" s="633"/>
      <c r="AB10" s="633"/>
      <c r="AC10" s="633"/>
      <c r="AD10" s="634" t="s">
        <v>232</v>
      </c>
      <c r="AE10" s="634"/>
      <c r="AF10" s="634"/>
      <c r="AG10" s="634"/>
      <c r="AH10" s="634"/>
      <c r="AI10" s="634"/>
      <c r="AJ10" s="634"/>
      <c r="AK10" s="634"/>
      <c r="AL10" s="635" t="s">
        <v>232</v>
      </c>
      <c r="AM10" s="636"/>
      <c r="AN10" s="636"/>
      <c r="AO10" s="637"/>
      <c r="AP10" s="627" t="s">
        <v>243</v>
      </c>
      <c r="AQ10" s="628"/>
      <c r="AR10" s="628"/>
      <c r="AS10" s="628"/>
      <c r="AT10" s="628"/>
      <c r="AU10" s="628"/>
      <c r="AV10" s="628"/>
      <c r="AW10" s="628"/>
      <c r="AX10" s="628"/>
      <c r="AY10" s="628"/>
      <c r="AZ10" s="628"/>
      <c r="BA10" s="628"/>
      <c r="BB10" s="628"/>
      <c r="BC10" s="628"/>
      <c r="BD10" s="628"/>
      <c r="BE10" s="628"/>
      <c r="BF10" s="629"/>
      <c r="BG10" s="630">
        <v>28555</v>
      </c>
      <c r="BH10" s="631"/>
      <c r="BI10" s="631"/>
      <c r="BJ10" s="631"/>
      <c r="BK10" s="631"/>
      <c r="BL10" s="631"/>
      <c r="BM10" s="631"/>
      <c r="BN10" s="632"/>
      <c r="BO10" s="633">
        <v>5.7</v>
      </c>
      <c r="BP10" s="633"/>
      <c r="BQ10" s="633"/>
      <c r="BR10" s="633"/>
      <c r="BS10" s="634" t="s">
        <v>232</v>
      </c>
      <c r="BT10" s="634"/>
      <c r="BU10" s="634"/>
      <c r="BV10" s="634"/>
      <c r="BW10" s="634"/>
      <c r="BX10" s="634"/>
      <c r="BY10" s="634"/>
      <c r="BZ10" s="634"/>
      <c r="CA10" s="634"/>
      <c r="CB10" s="638"/>
      <c r="CD10" s="645" t="s">
        <v>244</v>
      </c>
      <c r="CE10" s="646"/>
      <c r="CF10" s="646"/>
      <c r="CG10" s="646"/>
      <c r="CH10" s="646"/>
      <c r="CI10" s="646"/>
      <c r="CJ10" s="646"/>
      <c r="CK10" s="646"/>
      <c r="CL10" s="646"/>
      <c r="CM10" s="646"/>
      <c r="CN10" s="646"/>
      <c r="CO10" s="646"/>
      <c r="CP10" s="646"/>
      <c r="CQ10" s="647"/>
      <c r="CR10" s="630">
        <v>659</v>
      </c>
      <c r="CS10" s="631"/>
      <c r="CT10" s="631"/>
      <c r="CU10" s="631"/>
      <c r="CV10" s="631"/>
      <c r="CW10" s="631"/>
      <c r="CX10" s="631"/>
      <c r="CY10" s="632"/>
      <c r="CZ10" s="633">
        <v>0</v>
      </c>
      <c r="DA10" s="633"/>
      <c r="DB10" s="633"/>
      <c r="DC10" s="633"/>
      <c r="DD10" s="639" t="s">
        <v>232</v>
      </c>
      <c r="DE10" s="631"/>
      <c r="DF10" s="631"/>
      <c r="DG10" s="631"/>
      <c r="DH10" s="631"/>
      <c r="DI10" s="631"/>
      <c r="DJ10" s="631"/>
      <c r="DK10" s="631"/>
      <c r="DL10" s="631"/>
      <c r="DM10" s="631"/>
      <c r="DN10" s="631"/>
      <c r="DO10" s="631"/>
      <c r="DP10" s="632"/>
      <c r="DQ10" s="639">
        <v>659</v>
      </c>
      <c r="DR10" s="631"/>
      <c r="DS10" s="631"/>
      <c r="DT10" s="631"/>
      <c r="DU10" s="631"/>
      <c r="DV10" s="631"/>
      <c r="DW10" s="631"/>
      <c r="DX10" s="631"/>
      <c r="DY10" s="631"/>
      <c r="DZ10" s="631"/>
      <c r="EA10" s="631"/>
      <c r="EB10" s="631"/>
      <c r="EC10" s="640"/>
    </row>
    <row r="11" spans="2:143" ht="11.25" customHeight="1" x14ac:dyDescent="0.15">
      <c r="B11" s="627" t="s">
        <v>245</v>
      </c>
      <c r="C11" s="628"/>
      <c r="D11" s="628"/>
      <c r="E11" s="628"/>
      <c r="F11" s="628"/>
      <c r="G11" s="628"/>
      <c r="H11" s="628"/>
      <c r="I11" s="628"/>
      <c r="J11" s="628"/>
      <c r="K11" s="628"/>
      <c r="L11" s="628"/>
      <c r="M11" s="628"/>
      <c r="N11" s="628"/>
      <c r="O11" s="628"/>
      <c r="P11" s="628"/>
      <c r="Q11" s="629"/>
      <c r="R11" s="630">
        <v>30840</v>
      </c>
      <c r="S11" s="631"/>
      <c r="T11" s="631"/>
      <c r="U11" s="631"/>
      <c r="V11" s="631"/>
      <c r="W11" s="631"/>
      <c r="X11" s="631"/>
      <c r="Y11" s="632"/>
      <c r="Z11" s="635">
        <v>1</v>
      </c>
      <c r="AA11" s="636"/>
      <c r="AB11" s="636"/>
      <c r="AC11" s="648"/>
      <c r="AD11" s="639">
        <v>30840</v>
      </c>
      <c r="AE11" s="631"/>
      <c r="AF11" s="631"/>
      <c r="AG11" s="631"/>
      <c r="AH11" s="631"/>
      <c r="AI11" s="631"/>
      <c r="AJ11" s="631"/>
      <c r="AK11" s="632"/>
      <c r="AL11" s="635">
        <v>1.6</v>
      </c>
      <c r="AM11" s="636"/>
      <c r="AN11" s="636"/>
      <c r="AO11" s="637"/>
      <c r="AP11" s="627" t="s">
        <v>246</v>
      </c>
      <c r="AQ11" s="628"/>
      <c r="AR11" s="628"/>
      <c r="AS11" s="628"/>
      <c r="AT11" s="628"/>
      <c r="AU11" s="628"/>
      <c r="AV11" s="628"/>
      <c r="AW11" s="628"/>
      <c r="AX11" s="628"/>
      <c r="AY11" s="628"/>
      <c r="AZ11" s="628"/>
      <c r="BA11" s="628"/>
      <c r="BB11" s="628"/>
      <c r="BC11" s="628"/>
      <c r="BD11" s="628"/>
      <c r="BE11" s="628"/>
      <c r="BF11" s="629"/>
      <c r="BG11" s="630">
        <v>2686</v>
      </c>
      <c r="BH11" s="631"/>
      <c r="BI11" s="631"/>
      <c r="BJ11" s="631"/>
      <c r="BK11" s="631"/>
      <c r="BL11" s="631"/>
      <c r="BM11" s="631"/>
      <c r="BN11" s="632"/>
      <c r="BO11" s="633">
        <v>0.5</v>
      </c>
      <c r="BP11" s="633"/>
      <c r="BQ11" s="633"/>
      <c r="BR11" s="633"/>
      <c r="BS11" s="634">
        <v>401</v>
      </c>
      <c r="BT11" s="634"/>
      <c r="BU11" s="634"/>
      <c r="BV11" s="634"/>
      <c r="BW11" s="634"/>
      <c r="BX11" s="634"/>
      <c r="BY11" s="634"/>
      <c r="BZ11" s="634"/>
      <c r="CA11" s="634"/>
      <c r="CB11" s="638"/>
      <c r="CD11" s="645" t="s">
        <v>247</v>
      </c>
      <c r="CE11" s="646"/>
      <c r="CF11" s="646"/>
      <c r="CG11" s="646"/>
      <c r="CH11" s="646"/>
      <c r="CI11" s="646"/>
      <c r="CJ11" s="646"/>
      <c r="CK11" s="646"/>
      <c r="CL11" s="646"/>
      <c r="CM11" s="646"/>
      <c r="CN11" s="646"/>
      <c r="CO11" s="646"/>
      <c r="CP11" s="646"/>
      <c r="CQ11" s="647"/>
      <c r="CR11" s="630">
        <v>238467</v>
      </c>
      <c r="CS11" s="631"/>
      <c r="CT11" s="631"/>
      <c r="CU11" s="631"/>
      <c r="CV11" s="631"/>
      <c r="CW11" s="631"/>
      <c r="CX11" s="631"/>
      <c r="CY11" s="632"/>
      <c r="CZ11" s="633">
        <v>7.9</v>
      </c>
      <c r="DA11" s="633"/>
      <c r="DB11" s="633"/>
      <c r="DC11" s="633"/>
      <c r="DD11" s="639">
        <v>129602</v>
      </c>
      <c r="DE11" s="631"/>
      <c r="DF11" s="631"/>
      <c r="DG11" s="631"/>
      <c r="DH11" s="631"/>
      <c r="DI11" s="631"/>
      <c r="DJ11" s="631"/>
      <c r="DK11" s="631"/>
      <c r="DL11" s="631"/>
      <c r="DM11" s="631"/>
      <c r="DN11" s="631"/>
      <c r="DO11" s="631"/>
      <c r="DP11" s="632"/>
      <c r="DQ11" s="639">
        <v>131426</v>
      </c>
      <c r="DR11" s="631"/>
      <c r="DS11" s="631"/>
      <c r="DT11" s="631"/>
      <c r="DU11" s="631"/>
      <c r="DV11" s="631"/>
      <c r="DW11" s="631"/>
      <c r="DX11" s="631"/>
      <c r="DY11" s="631"/>
      <c r="DZ11" s="631"/>
      <c r="EA11" s="631"/>
      <c r="EB11" s="631"/>
      <c r="EC11" s="640"/>
    </row>
    <row r="12" spans="2:143" ht="11.25" customHeight="1" x14ac:dyDescent="0.15">
      <c r="B12" s="627" t="s">
        <v>248</v>
      </c>
      <c r="C12" s="628"/>
      <c r="D12" s="628"/>
      <c r="E12" s="628"/>
      <c r="F12" s="628"/>
      <c r="G12" s="628"/>
      <c r="H12" s="628"/>
      <c r="I12" s="628"/>
      <c r="J12" s="628"/>
      <c r="K12" s="628"/>
      <c r="L12" s="628"/>
      <c r="M12" s="628"/>
      <c r="N12" s="628"/>
      <c r="O12" s="628"/>
      <c r="P12" s="628"/>
      <c r="Q12" s="629"/>
      <c r="R12" s="630" t="s">
        <v>130</v>
      </c>
      <c r="S12" s="631"/>
      <c r="T12" s="631"/>
      <c r="U12" s="631"/>
      <c r="V12" s="631"/>
      <c r="W12" s="631"/>
      <c r="X12" s="631"/>
      <c r="Y12" s="632"/>
      <c r="Z12" s="633" t="s">
        <v>232</v>
      </c>
      <c r="AA12" s="633"/>
      <c r="AB12" s="633"/>
      <c r="AC12" s="633"/>
      <c r="AD12" s="634" t="s">
        <v>232</v>
      </c>
      <c r="AE12" s="634"/>
      <c r="AF12" s="634"/>
      <c r="AG12" s="634"/>
      <c r="AH12" s="634"/>
      <c r="AI12" s="634"/>
      <c r="AJ12" s="634"/>
      <c r="AK12" s="634"/>
      <c r="AL12" s="635" t="s">
        <v>130</v>
      </c>
      <c r="AM12" s="636"/>
      <c r="AN12" s="636"/>
      <c r="AO12" s="637"/>
      <c r="AP12" s="627" t="s">
        <v>249</v>
      </c>
      <c r="AQ12" s="628"/>
      <c r="AR12" s="628"/>
      <c r="AS12" s="628"/>
      <c r="AT12" s="628"/>
      <c r="AU12" s="628"/>
      <c r="AV12" s="628"/>
      <c r="AW12" s="628"/>
      <c r="AX12" s="628"/>
      <c r="AY12" s="628"/>
      <c r="AZ12" s="628"/>
      <c r="BA12" s="628"/>
      <c r="BB12" s="628"/>
      <c r="BC12" s="628"/>
      <c r="BD12" s="628"/>
      <c r="BE12" s="628"/>
      <c r="BF12" s="629"/>
      <c r="BG12" s="630">
        <v>400835</v>
      </c>
      <c r="BH12" s="631"/>
      <c r="BI12" s="631"/>
      <c r="BJ12" s="631"/>
      <c r="BK12" s="631"/>
      <c r="BL12" s="631"/>
      <c r="BM12" s="631"/>
      <c r="BN12" s="632"/>
      <c r="BO12" s="633">
        <v>80</v>
      </c>
      <c r="BP12" s="633"/>
      <c r="BQ12" s="633"/>
      <c r="BR12" s="633"/>
      <c r="BS12" s="634" t="s">
        <v>232</v>
      </c>
      <c r="BT12" s="634"/>
      <c r="BU12" s="634"/>
      <c r="BV12" s="634"/>
      <c r="BW12" s="634"/>
      <c r="BX12" s="634"/>
      <c r="BY12" s="634"/>
      <c r="BZ12" s="634"/>
      <c r="CA12" s="634"/>
      <c r="CB12" s="638"/>
      <c r="CD12" s="645" t="s">
        <v>250</v>
      </c>
      <c r="CE12" s="646"/>
      <c r="CF12" s="646"/>
      <c r="CG12" s="646"/>
      <c r="CH12" s="646"/>
      <c r="CI12" s="646"/>
      <c r="CJ12" s="646"/>
      <c r="CK12" s="646"/>
      <c r="CL12" s="646"/>
      <c r="CM12" s="646"/>
      <c r="CN12" s="646"/>
      <c r="CO12" s="646"/>
      <c r="CP12" s="646"/>
      <c r="CQ12" s="647"/>
      <c r="CR12" s="630">
        <v>128462</v>
      </c>
      <c r="CS12" s="631"/>
      <c r="CT12" s="631"/>
      <c r="CU12" s="631"/>
      <c r="CV12" s="631"/>
      <c r="CW12" s="631"/>
      <c r="CX12" s="631"/>
      <c r="CY12" s="632"/>
      <c r="CZ12" s="633">
        <v>4.2</v>
      </c>
      <c r="DA12" s="633"/>
      <c r="DB12" s="633"/>
      <c r="DC12" s="633"/>
      <c r="DD12" s="639">
        <v>28351</v>
      </c>
      <c r="DE12" s="631"/>
      <c r="DF12" s="631"/>
      <c r="DG12" s="631"/>
      <c r="DH12" s="631"/>
      <c r="DI12" s="631"/>
      <c r="DJ12" s="631"/>
      <c r="DK12" s="631"/>
      <c r="DL12" s="631"/>
      <c r="DM12" s="631"/>
      <c r="DN12" s="631"/>
      <c r="DO12" s="631"/>
      <c r="DP12" s="632"/>
      <c r="DQ12" s="639">
        <v>95870</v>
      </c>
      <c r="DR12" s="631"/>
      <c r="DS12" s="631"/>
      <c r="DT12" s="631"/>
      <c r="DU12" s="631"/>
      <c r="DV12" s="631"/>
      <c r="DW12" s="631"/>
      <c r="DX12" s="631"/>
      <c r="DY12" s="631"/>
      <c r="DZ12" s="631"/>
      <c r="EA12" s="631"/>
      <c r="EB12" s="631"/>
      <c r="EC12" s="640"/>
    </row>
    <row r="13" spans="2:143" ht="11.25" customHeight="1" x14ac:dyDescent="0.15">
      <c r="B13" s="627" t="s">
        <v>251</v>
      </c>
      <c r="C13" s="628"/>
      <c r="D13" s="628"/>
      <c r="E13" s="628"/>
      <c r="F13" s="628"/>
      <c r="G13" s="628"/>
      <c r="H13" s="628"/>
      <c r="I13" s="628"/>
      <c r="J13" s="628"/>
      <c r="K13" s="628"/>
      <c r="L13" s="628"/>
      <c r="M13" s="628"/>
      <c r="N13" s="628"/>
      <c r="O13" s="628"/>
      <c r="P13" s="628"/>
      <c r="Q13" s="629"/>
      <c r="R13" s="630" t="s">
        <v>130</v>
      </c>
      <c r="S13" s="631"/>
      <c r="T13" s="631"/>
      <c r="U13" s="631"/>
      <c r="V13" s="631"/>
      <c r="W13" s="631"/>
      <c r="X13" s="631"/>
      <c r="Y13" s="632"/>
      <c r="Z13" s="633" t="s">
        <v>232</v>
      </c>
      <c r="AA13" s="633"/>
      <c r="AB13" s="633"/>
      <c r="AC13" s="633"/>
      <c r="AD13" s="634" t="s">
        <v>232</v>
      </c>
      <c r="AE13" s="634"/>
      <c r="AF13" s="634"/>
      <c r="AG13" s="634"/>
      <c r="AH13" s="634"/>
      <c r="AI13" s="634"/>
      <c r="AJ13" s="634"/>
      <c r="AK13" s="634"/>
      <c r="AL13" s="635" t="s">
        <v>232</v>
      </c>
      <c r="AM13" s="636"/>
      <c r="AN13" s="636"/>
      <c r="AO13" s="637"/>
      <c r="AP13" s="627" t="s">
        <v>252</v>
      </c>
      <c r="AQ13" s="628"/>
      <c r="AR13" s="628"/>
      <c r="AS13" s="628"/>
      <c r="AT13" s="628"/>
      <c r="AU13" s="628"/>
      <c r="AV13" s="628"/>
      <c r="AW13" s="628"/>
      <c r="AX13" s="628"/>
      <c r="AY13" s="628"/>
      <c r="AZ13" s="628"/>
      <c r="BA13" s="628"/>
      <c r="BB13" s="628"/>
      <c r="BC13" s="628"/>
      <c r="BD13" s="628"/>
      <c r="BE13" s="628"/>
      <c r="BF13" s="629"/>
      <c r="BG13" s="630">
        <v>389263</v>
      </c>
      <c r="BH13" s="631"/>
      <c r="BI13" s="631"/>
      <c r="BJ13" s="631"/>
      <c r="BK13" s="631"/>
      <c r="BL13" s="631"/>
      <c r="BM13" s="631"/>
      <c r="BN13" s="632"/>
      <c r="BO13" s="633">
        <v>77.7</v>
      </c>
      <c r="BP13" s="633"/>
      <c r="BQ13" s="633"/>
      <c r="BR13" s="633"/>
      <c r="BS13" s="634" t="s">
        <v>232</v>
      </c>
      <c r="BT13" s="634"/>
      <c r="BU13" s="634"/>
      <c r="BV13" s="634"/>
      <c r="BW13" s="634"/>
      <c r="BX13" s="634"/>
      <c r="BY13" s="634"/>
      <c r="BZ13" s="634"/>
      <c r="CA13" s="634"/>
      <c r="CB13" s="638"/>
      <c r="CD13" s="645" t="s">
        <v>253</v>
      </c>
      <c r="CE13" s="646"/>
      <c r="CF13" s="646"/>
      <c r="CG13" s="646"/>
      <c r="CH13" s="646"/>
      <c r="CI13" s="646"/>
      <c r="CJ13" s="646"/>
      <c r="CK13" s="646"/>
      <c r="CL13" s="646"/>
      <c r="CM13" s="646"/>
      <c r="CN13" s="646"/>
      <c r="CO13" s="646"/>
      <c r="CP13" s="646"/>
      <c r="CQ13" s="647"/>
      <c r="CR13" s="630">
        <v>245516</v>
      </c>
      <c r="CS13" s="631"/>
      <c r="CT13" s="631"/>
      <c r="CU13" s="631"/>
      <c r="CV13" s="631"/>
      <c r="CW13" s="631"/>
      <c r="CX13" s="631"/>
      <c r="CY13" s="632"/>
      <c r="CZ13" s="633">
        <v>8.1</v>
      </c>
      <c r="DA13" s="633"/>
      <c r="DB13" s="633"/>
      <c r="DC13" s="633"/>
      <c r="DD13" s="639">
        <v>20880</v>
      </c>
      <c r="DE13" s="631"/>
      <c r="DF13" s="631"/>
      <c r="DG13" s="631"/>
      <c r="DH13" s="631"/>
      <c r="DI13" s="631"/>
      <c r="DJ13" s="631"/>
      <c r="DK13" s="631"/>
      <c r="DL13" s="631"/>
      <c r="DM13" s="631"/>
      <c r="DN13" s="631"/>
      <c r="DO13" s="631"/>
      <c r="DP13" s="632"/>
      <c r="DQ13" s="639">
        <v>172420</v>
      </c>
      <c r="DR13" s="631"/>
      <c r="DS13" s="631"/>
      <c r="DT13" s="631"/>
      <c r="DU13" s="631"/>
      <c r="DV13" s="631"/>
      <c r="DW13" s="631"/>
      <c r="DX13" s="631"/>
      <c r="DY13" s="631"/>
      <c r="DZ13" s="631"/>
      <c r="EA13" s="631"/>
      <c r="EB13" s="631"/>
      <c r="EC13" s="640"/>
    </row>
    <row r="14" spans="2:143" ht="11.25" customHeight="1" x14ac:dyDescent="0.15">
      <c r="B14" s="627" t="s">
        <v>254</v>
      </c>
      <c r="C14" s="628"/>
      <c r="D14" s="628"/>
      <c r="E14" s="628"/>
      <c r="F14" s="628"/>
      <c r="G14" s="628"/>
      <c r="H14" s="628"/>
      <c r="I14" s="628"/>
      <c r="J14" s="628"/>
      <c r="K14" s="628"/>
      <c r="L14" s="628"/>
      <c r="M14" s="628"/>
      <c r="N14" s="628"/>
      <c r="O14" s="628"/>
      <c r="P14" s="628"/>
      <c r="Q14" s="629"/>
      <c r="R14" s="630" t="s">
        <v>232</v>
      </c>
      <c r="S14" s="631"/>
      <c r="T14" s="631"/>
      <c r="U14" s="631"/>
      <c r="V14" s="631"/>
      <c r="W14" s="631"/>
      <c r="X14" s="631"/>
      <c r="Y14" s="632"/>
      <c r="Z14" s="633" t="s">
        <v>232</v>
      </c>
      <c r="AA14" s="633"/>
      <c r="AB14" s="633"/>
      <c r="AC14" s="633"/>
      <c r="AD14" s="634" t="s">
        <v>232</v>
      </c>
      <c r="AE14" s="634"/>
      <c r="AF14" s="634"/>
      <c r="AG14" s="634"/>
      <c r="AH14" s="634"/>
      <c r="AI14" s="634"/>
      <c r="AJ14" s="634"/>
      <c r="AK14" s="634"/>
      <c r="AL14" s="635" t="s">
        <v>130</v>
      </c>
      <c r="AM14" s="636"/>
      <c r="AN14" s="636"/>
      <c r="AO14" s="637"/>
      <c r="AP14" s="627" t="s">
        <v>255</v>
      </c>
      <c r="AQ14" s="628"/>
      <c r="AR14" s="628"/>
      <c r="AS14" s="628"/>
      <c r="AT14" s="628"/>
      <c r="AU14" s="628"/>
      <c r="AV14" s="628"/>
      <c r="AW14" s="628"/>
      <c r="AX14" s="628"/>
      <c r="AY14" s="628"/>
      <c r="AZ14" s="628"/>
      <c r="BA14" s="628"/>
      <c r="BB14" s="628"/>
      <c r="BC14" s="628"/>
      <c r="BD14" s="628"/>
      <c r="BE14" s="628"/>
      <c r="BF14" s="629"/>
      <c r="BG14" s="630">
        <v>2862</v>
      </c>
      <c r="BH14" s="631"/>
      <c r="BI14" s="631"/>
      <c r="BJ14" s="631"/>
      <c r="BK14" s="631"/>
      <c r="BL14" s="631"/>
      <c r="BM14" s="631"/>
      <c r="BN14" s="632"/>
      <c r="BO14" s="633">
        <v>0.6</v>
      </c>
      <c r="BP14" s="633"/>
      <c r="BQ14" s="633"/>
      <c r="BR14" s="633"/>
      <c r="BS14" s="634" t="s">
        <v>130</v>
      </c>
      <c r="BT14" s="634"/>
      <c r="BU14" s="634"/>
      <c r="BV14" s="634"/>
      <c r="BW14" s="634"/>
      <c r="BX14" s="634"/>
      <c r="BY14" s="634"/>
      <c r="BZ14" s="634"/>
      <c r="CA14" s="634"/>
      <c r="CB14" s="638"/>
      <c r="CD14" s="645" t="s">
        <v>256</v>
      </c>
      <c r="CE14" s="646"/>
      <c r="CF14" s="646"/>
      <c r="CG14" s="646"/>
      <c r="CH14" s="646"/>
      <c r="CI14" s="646"/>
      <c r="CJ14" s="646"/>
      <c r="CK14" s="646"/>
      <c r="CL14" s="646"/>
      <c r="CM14" s="646"/>
      <c r="CN14" s="646"/>
      <c r="CO14" s="646"/>
      <c r="CP14" s="646"/>
      <c r="CQ14" s="647"/>
      <c r="CR14" s="630">
        <v>171237</v>
      </c>
      <c r="CS14" s="631"/>
      <c r="CT14" s="631"/>
      <c r="CU14" s="631"/>
      <c r="CV14" s="631"/>
      <c r="CW14" s="631"/>
      <c r="CX14" s="631"/>
      <c r="CY14" s="632"/>
      <c r="CZ14" s="633">
        <v>5.7</v>
      </c>
      <c r="DA14" s="633"/>
      <c r="DB14" s="633"/>
      <c r="DC14" s="633"/>
      <c r="DD14" s="639" t="s">
        <v>232</v>
      </c>
      <c r="DE14" s="631"/>
      <c r="DF14" s="631"/>
      <c r="DG14" s="631"/>
      <c r="DH14" s="631"/>
      <c r="DI14" s="631"/>
      <c r="DJ14" s="631"/>
      <c r="DK14" s="631"/>
      <c r="DL14" s="631"/>
      <c r="DM14" s="631"/>
      <c r="DN14" s="631"/>
      <c r="DO14" s="631"/>
      <c r="DP14" s="632"/>
      <c r="DQ14" s="639">
        <v>171237</v>
      </c>
      <c r="DR14" s="631"/>
      <c r="DS14" s="631"/>
      <c r="DT14" s="631"/>
      <c r="DU14" s="631"/>
      <c r="DV14" s="631"/>
      <c r="DW14" s="631"/>
      <c r="DX14" s="631"/>
      <c r="DY14" s="631"/>
      <c r="DZ14" s="631"/>
      <c r="EA14" s="631"/>
      <c r="EB14" s="631"/>
      <c r="EC14" s="640"/>
    </row>
    <row r="15" spans="2:143" ht="11.25" customHeight="1" x14ac:dyDescent="0.15">
      <c r="B15" s="627" t="s">
        <v>257</v>
      </c>
      <c r="C15" s="628"/>
      <c r="D15" s="628"/>
      <c r="E15" s="628"/>
      <c r="F15" s="628"/>
      <c r="G15" s="628"/>
      <c r="H15" s="628"/>
      <c r="I15" s="628"/>
      <c r="J15" s="628"/>
      <c r="K15" s="628"/>
      <c r="L15" s="628"/>
      <c r="M15" s="628"/>
      <c r="N15" s="628"/>
      <c r="O15" s="628"/>
      <c r="P15" s="628"/>
      <c r="Q15" s="629"/>
      <c r="R15" s="630" t="s">
        <v>258</v>
      </c>
      <c r="S15" s="631"/>
      <c r="T15" s="631"/>
      <c r="U15" s="631"/>
      <c r="V15" s="631"/>
      <c r="W15" s="631"/>
      <c r="X15" s="631"/>
      <c r="Y15" s="632"/>
      <c r="Z15" s="633" t="s">
        <v>232</v>
      </c>
      <c r="AA15" s="633"/>
      <c r="AB15" s="633"/>
      <c r="AC15" s="633"/>
      <c r="AD15" s="634" t="s">
        <v>130</v>
      </c>
      <c r="AE15" s="634"/>
      <c r="AF15" s="634"/>
      <c r="AG15" s="634"/>
      <c r="AH15" s="634"/>
      <c r="AI15" s="634"/>
      <c r="AJ15" s="634"/>
      <c r="AK15" s="634"/>
      <c r="AL15" s="635" t="s">
        <v>232</v>
      </c>
      <c r="AM15" s="636"/>
      <c r="AN15" s="636"/>
      <c r="AO15" s="637"/>
      <c r="AP15" s="627" t="s">
        <v>259</v>
      </c>
      <c r="AQ15" s="628"/>
      <c r="AR15" s="628"/>
      <c r="AS15" s="628"/>
      <c r="AT15" s="628"/>
      <c r="AU15" s="628"/>
      <c r="AV15" s="628"/>
      <c r="AW15" s="628"/>
      <c r="AX15" s="628"/>
      <c r="AY15" s="628"/>
      <c r="AZ15" s="628"/>
      <c r="BA15" s="628"/>
      <c r="BB15" s="628"/>
      <c r="BC15" s="628"/>
      <c r="BD15" s="628"/>
      <c r="BE15" s="628"/>
      <c r="BF15" s="629"/>
      <c r="BG15" s="630">
        <v>5685</v>
      </c>
      <c r="BH15" s="631"/>
      <c r="BI15" s="631"/>
      <c r="BJ15" s="631"/>
      <c r="BK15" s="631"/>
      <c r="BL15" s="631"/>
      <c r="BM15" s="631"/>
      <c r="BN15" s="632"/>
      <c r="BO15" s="633">
        <v>1.1000000000000001</v>
      </c>
      <c r="BP15" s="633"/>
      <c r="BQ15" s="633"/>
      <c r="BR15" s="633"/>
      <c r="BS15" s="634" t="s">
        <v>258</v>
      </c>
      <c r="BT15" s="634"/>
      <c r="BU15" s="634"/>
      <c r="BV15" s="634"/>
      <c r="BW15" s="634"/>
      <c r="BX15" s="634"/>
      <c r="BY15" s="634"/>
      <c r="BZ15" s="634"/>
      <c r="CA15" s="634"/>
      <c r="CB15" s="638"/>
      <c r="CD15" s="645" t="s">
        <v>260</v>
      </c>
      <c r="CE15" s="646"/>
      <c r="CF15" s="646"/>
      <c r="CG15" s="646"/>
      <c r="CH15" s="646"/>
      <c r="CI15" s="646"/>
      <c r="CJ15" s="646"/>
      <c r="CK15" s="646"/>
      <c r="CL15" s="646"/>
      <c r="CM15" s="646"/>
      <c r="CN15" s="646"/>
      <c r="CO15" s="646"/>
      <c r="CP15" s="646"/>
      <c r="CQ15" s="647"/>
      <c r="CR15" s="630">
        <v>182903</v>
      </c>
      <c r="CS15" s="631"/>
      <c r="CT15" s="631"/>
      <c r="CU15" s="631"/>
      <c r="CV15" s="631"/>
      <c r="CW15" s="631"/>
      <c r="CX15" s="631"/>
      <c r="CY15" s="632"/>
      <c r="CZ15" s="633">
        <v>6.1</v>
      </c>
      <c r="DA15" s="633"/>
      <c r="DB15" s="633"/>
      <c r="DC15" s="633"/>
      <c r="DD15" s="639">
        <v>21431</v>
      </c>
      <c r="DE15" s="631"/>
      <c r="DF15" s="631"/>
      <c r="DG15" s="631"/>
      <c r="DH15" s="631"/>
      <c r="DI15" s="631"/>
      <c r="DJ15" s="631"/>
      <c r="DK15" s="631"/>
      <c r="DL15" s="631"/>
      <c r="DM15" s="631"/>
      <c r="DN15" s="631"/>
      <c r="DO15" s="631"/>
      <c r="DP15" s="632"/>
      <c r="DQ15" s="639">
        <v>149775</v>
      </c>
      <c r="DR15" s="631"/>
      <c r="DS15" s="631"/>
      <c r="DT15" s="631"/>
      <c r="DU15" s="631"/>
      <c r="DV15" s="631"/>
      <c r="DW15" s="631"/>
      <c r="DX15" s="631"/>
      <c r="DY15" s="631"/>
      <c r="DZ15" s="631"/>
      <c r="EA15" s="631"/>
      <c r="EB15" s="631"/>
      <c r="EC15" s="640"/>
    </row>
    <row r="16" spans="2:143" ht="11.25" customHeight="1" x14ac:dyDescent="0.15">
      <c r="B16" s="627" t="s">
        <v>261</v>
      </c>
      <c r="C16" s="628"/>
      <c r="D16" s="628"/>
      <c r="E16" s="628"/>
      <c r="F16" s="628"/>
      <c r="G16" s="628"/>
      <c r="H16" s="628"/>
      <c r="I16" s="628"/>
      <c r="J16" s="628"/>
      <c r="K16" s="628"/>
      <c r="L16" s="628"/>
      <c r="M16" s="628"/>
      <c r="N16" s="628"/>
      <c r="O16" s="628"/>
      <c r="P16" s="628"/>
      <c r="Q16" s="629"/>
      <c r="R16" s="630">
        <v>2258</v>
      </c>
      <c r="S16" s="631"/>
      <c r="T16" s="631"/>
      <c r="U16" s="631"/>
      <c r="V16" s="631"/>
      <c r="W16" s="631"/>
      <c r="X16" s="631"/>
      <c r="Y16" s="632"/>
      <c r="Z16" s="633">
        <v>0.1</v>
      </c>
      <c r="AA16" s="633"/>
      <c r="AB16" s="633"/>
      <c r="AC16" s="633"/>
      <c r="AD16" s="634">
        <v>2258</v>
      </c>
      <c r="AE16" s="634"/>
      <c r="AF16" s="634"/>
      <c r="AG16" s="634"/>
      <c r="AH16" s="634"/>
      <c r="AI16" s="634"/>
      <c r="AJ16" s="634"/>
      <c r="AK16" s="634"/>
      <c r="AL16" s="635">
        <v>0.1</v>
      </c>
      <c r="AM16" s="636"/>
      <c r="AN16" s="636"/>
      <c r="AO16" s="637"/>
      <c r="AP16" s="627" t="s">
        <v>262</v>
      </c>
      <c r="AQ16" s="628"/>
      <c r="AR16" s="628"/>
      <c r="AS16" s="628"/>
      <c r="AT16" s="628"/>
      <c r="AU16" s="628"/>
      <c r="AV16" s="628"/>
      <c r="AW16" s="628"/>
      <c r="AX16" s="628"/>
      <c r="AY16" s="628"/>
      <c r="AZ16" s="628"/>
      <c r="BA16" s="628"/>
      <c r="BB16" s="628"/>
      <c r="BC16" s="628"/>
      <c r="BD16" s="628"/>
      <c r="BE16" s="628"/>
      <c r="BF16" s="629"/>
      <c r="BG16" s="630" t="s">
        <v>232</v>
      </c>
      <c r="BH16" s="631"/>
      <c r="BI16" s="631"/>
      <c r="BJ16" s="631"/>
      <c r="BK16" s="631"/>
      <c r="BL16" s="631"/>
      <c r="BM16" s="631"/>
      <c r="BN16" s="632"/>
      <c r="BO16" s="633" t="s">
        <v>232</v>
      </c>
      <c r="BP16" s="633"/>
      <c r="BQ16" s="633"/>
      <c r="BR16" s="633"/>
      <c r="BS16" s="634" t="s">
        <v>130</v>
      </c>
      <c r="BT16" s="634"/>
      <c r="BU16" s="634"/>
      <c r="BV16" s="634"/>
      <c r="BW16" s="634"/>
      <c r="BX16" s="634"/>
      <c r="BY16" s="634"/>
      <c r="BZ16" s="634"/>
      <c r="CA16" s="634"/>
      <c r="CB16" s="638"/>
      <c r="CD16" s="645" t="s">
        <v>263</v>
      </c>
      <c r="CE16" s="646"/>
      <c r="CF16" s="646"/>
      <c r="CG16" s="646"/>
      <c r="CH16" s="646"/>
      <c r="CI16" s="646"/>
      <c r="CJ16" s="646"/>
      <c r="CK16" s="646"/>
      <c r="CL16" s="646"/>
      <c r="CM16" s="646"/>
      <c r="CN16" s="646"/>
      <c r="CO16" s="646"/>
      <c r="CP16" s="646"/>
      <c r="CQ16" s="647"/>
      <c r="CR16" s="630" t="s">
        <v>232</v>
      </c>
      <c r="CS16" s="631"/>
      <c r="CT16" s="631"/>
      <c r="CU16" s="631"/>
      <c r="CV16" s="631"/>
      <c r="CW16" s="631"/>
      <c r="CX16" s="631"/>
      <c r="CY16" s="632"/>
      <c r="CZ16" s="633" t="s">
        <v>232</v>
      </c>
      <c r="DA16" s="633"/>
      <c r="DB16" s="633"/>
      <c r="DC16" s="633"/>
      <c r="DD16" s="639" t="s">
        <v>232</v>
      </c>
      <c r="DE16" s="631"/>
      <c r="DF16" s="631"/>
      <c r="DG16" s="631"/>
      <c r="DH16" s="631"/>
      <c r="DI16" s="631"/>
      <c r="DJ16" s="631"/>
      <c r="DK16" s="631"/>
      <c r="DL16" s="631"/>
      <c r="DM16" s="631"/>
      <c r="DN16" s="631"/>
      <c r="DO16" s="631"/>
      <c r="DP16" s="632"/>
      <c r="DQ16" s="639" t="s">
        <v>232</v>
      </c>
      <c r="DR16" s="631"/>
      <c r="DS16" s="631"/>
      <c r="DT16" s="631"/>
      <c r="DU16" s="631"/>
      <c r="DV16" s="631"/>
      <c r="DW16" s="631"/>
      <c r="DX16" s="631"/>
      <c r="DY16" s="631"/>
      <c r="DZ16" s="631"/>
      <c r="EA16" s="631"/>
      <c r="EB16" s="631"/>
      <c r="EC16" s="640"/>
    </row>
    <row r="17" spans="2:133" ht="11.25" customHeight="1" x14ac:dyDescent="0.15">
      <c r="B17" s="627" t="s">
        <v>264</v>
      </c>
      <c r="C17" s="628"/>
      <c r="D17" s="628"/>
      <c r="E17" s="628"/>
      <c r="F17" s="628"/>
      <c r="G17" s="628"/>
      <c r="H17" s="628"/>
      <c r="I17" s="628"/>
      <c r="J17" s="628"/>
      <c r="K17" s="628"/>
      <c r="L17" s="628"/>
      <c r="M17" s="628"/>
      <c r="N17" s="628"/>
      <c r="O17" s="628"/>
      <c r="P17" s="628"/>
      <c r="Q17" s="629"/>
      <c r="R17" s="630">
        <v>7190</v>
      </c>
      <c r="S17" s="631"/>
      <c r="T17" s="631"/>
      <c r="U17" s="631"/>
      <c r="V17" s="631"/>
      <c r="W17" s="631"/>
      <c r="X17" s="631"/>
      <c r="Y17" s="632"/>
      <c r="Z17" s="633">
        <v>0.2</v>
      </c>
      <c r="AA17" s="633"/>
      <c r="AB17" s="633"/>
      <c r="AC17" s="633"/>
      <c r="AD17" s="634">
        <v>7190</v>
      </c>
      <c r="AE17" s="634"/>
      <c r="AF17" s="634"/>
      <c r="AG17" s="634"/>
      <c r="AH17" s="634"/>
      <c r="AI17" s="634"/>
      <c r="AJ17" s="634"/>
      <c r="AK17" s="634"/>
      <c r="AL17" s="635">
        <v>0.4</v>
      </c>
      <c r="AM17" s="636"/>
      <c r="AN17" s="636"/>
      <c r="AO17" s="637"/>
      <c r="AP17" s="627" t="s">
        <v>265</v>
      </c>
      <c r="AQ17" s="628"/>
      <c r="AR17" s="628"/>
      <c r="AS17" s="628"/>
      <c r="AT17" s="628"/>
      <c r="AU17" s="628"/>
      <c r="AV17" s="628"/>
      <c r="AW17" s="628"/>
      <c r="AX17" s="628"/>
      <c r="AY17" s="628"/>
      <c r="AZ17" s="628"/>
      <c r="BA17" s="628"/>
      <c r="BB17" s="628"/>
      <c r="BC17" s="628"/>
      <c r="BD17" s="628"/>
      <c r="BE17" s="628"/>
      <c r="BF17" s="629"/>
      <c r="BG17" s="630" t="s">
        <v>258</v>
      </c>
      <c r="BH17" s="631"/>
      <c r="BI17" s="631"/>
      <c r="BJ17" s="631"/>
      <c r="BK17" s="631"/>
      <c r="BL17" s="631"/>
      <c r="BM17" s="631"/>
      <c r="BN17" s="632"/>
      <c r="BO17" s="633" t="s">
        <v>130</v>
      </c>
      <c r="BP17" s="633"/>
      <c r="BQ17" s="633"/>
      <c r="BR17" s="633"/>
      <c r="BS17" s="634" t="s">
        <v>232</v>
      </c>
      <c r="BT17" s="634"/>
      <c r="BU17" s="634"/>
      <c r="BV17" s="634"/>
      <c r="BW17" s="634"/>
      <c r="BX17" s="634"/>
      <c r="BY17" s="634"/>
      <c r="BZ17" s="634"/>
      <c r="CA17" s="634"/>
      <c r="CB17" s="638"/>
      <c r="CD17" s="645" t="s">
        <v>266</v>
      </c>
      <c r="CE17" s="646"/>
      <c r="CF17" s="646"/>
      <c r="CG17" s="646"/>
      <c r="CH17" s="646"/>
      <c r="CI17" s="646"/>
      <c r="CJ17" s="646"/>
      <c r="CK17" s="646"/>
      <c r="CL17" s="646"/>
      <c r="CM17" s="646"/>
      <c r="CN17" s="646"/>
      <c r="CO17" s="646"/>
      <c r="CP17" s="646"/>
      <c r="CQ17" s="647"/>
      <c r="CR17" s="630">
        <v>462257</v>
      </c>
      <c r="CS17" s="631"/>
      <c r="CT17" s="631"/>
      <c r="CU17" s="631"/>
      <c r="CV17" s="631"/>
      <c r="CW17" s="631"/>
      <c r="CX17" s="631"/>
      <c r="CY17" s="632"/>
      <c r="CZ17" s="633">
        <v>15.3</v>
      </c>
      <c r="DA17" s="633"/>
      <c r="DB17" s="633"/>
      <c r="DC17" s="633"/>
      <c r="DD17" s="639" t="s">
        <v>130</v>
      </c>
      <c r="DE17" s="631"/>
      <c r="DF17" s="631"/>
      <c r="DG17" s="631"/>
      <c r="DH17" s="631"/>
      <c r="DI17" s="631"/>
      <c r="DJ17" s="631"/>
      <c r="DK17" s="631"/>
      <c r="DL17" s="631"/>
      <c r="DM17" s="631"/>
      <c r="DN17" s="631"/>
      <c r="DO17" s="631"/>
      <c r="DP17" s="632"/>
      <c r="DQ17" s="639">
        <v>462257</v>
      </c>
      <c r="DR17" s="631"/>
      <c r="DS17" s="631"/>
      <c r="DT17" s="631"/>
      <c r="DU17" s="631"/>
      <c r="DV17" s="631"/>
      <c r="DW17" s="631"/>
      <c r="DX17" s="631"/>
      <c r="DY17" s="631"/>
      <c r="DZ17" s="631"/>
      <c r="EA17" s="631"/>
      <c r="EB17" s="631"/>
      <c r="EC17" s="640"/>
    </row>
    <row r="18" spans="2:133" ht="11.25" customHeight="1" x14ac:dyDescent="0.15">
      <c r="B18" s="627" t="s">
        <v>267</v>
      </c>
      <c r="C18" s="628"/>
      <c r="D18" s="628"/>
      <c r="E18" s="628"/>
      <c r="F18" s="628"/>
      <c r="G18" s="628"/>
      <c r="H18" s="628"/>
      <c r="I18" s="628"/>
      <c r="J18" s="628"/>
      <c r="K18" s="628"/>
      <c r="L18" s="628"/>
      <c r="M18" s="628"/>
      <c r="N18" s="628"/>
      <c r="O18" s="628"/>
      <c r="P18" s="628"/>
      <c r="Q18" s="629"/>
      <c r="R18" s="630">
        <v>4458</v>
      </c>
      <c r="S18" s="631"/>
      <c r="T18" s="631"/>
      <c r="U18" s="631"/>
      <c r="V18" s="631"/>
      <c r="W18" s="631"/>
      <c r="X18" s="631"/>
      <c r="Y18" s="632"/>
      <c r="Z18" s="633">
        <v>0.1</v>
      </c>
      <c r="AA18" s="633"/>
      <c r="AB18" s="633"/>
      <c r="AC18" s="633"/>
      <c r="AD18" s="634">
        <v>4458</v>
      </c>
      <c r="AE18" s="634"/>
      <c r="AF18" s="634"/>
      <c r="AG18" s="634"/>
      <c r="AH18" s="634"/>
      <c r="AI18" s="634"/>
      <c r="AJ18" s="634"/>
      <c r="AK18" s="634"/>
      <c r="AL18" s="635">
        <v>0.20000000298023224</v>
      </c>
      <c r="AM18" s="636"/>
      <c r="AN18" s="636"/>
      <c r="AO18" s="637"/>
      <c r="AP18" s="627" t="s">
        <v>268</v>
      </c>
      <c r="AQ18" s="628"/>
      <c r="AR18" s="628"/>
      <c r="AS18" s="628"/>
      <c r="AT18" s="628"/>
      <c r="AU18" s="628"/>
      <c r="AV18" s="628"/>
      <c r="AW18" s="628"/>
      <c r="AX18" s="628"/>
      <c r="AY18" s="628"/>
      <c r="AZ18" s="628"/>
      <c r="BA18" s="628"/>
      <c r="BB18" s="628"/>
      <c r="BC18" s="628"/>
      <c r="BD18" s="628"/>
      <c r="BE18" s="628"/>
      <c r="BF18" s="629"/>
      <c r="BG18" s="630" t="s">
        <v>232</v>
      </c>
      <c r="BH18" s="631"/>
      <c r="BI18" s="631"/>
      <c r="BJ18" s="631"/>
      <c r="BK18" s="631"/>
      <c r="BL18" s="631"/>
      <c r="BM18" s="631"/>
      <c r="BN18" s="632"/>
      <c r="BO18" s="633" t="s">
        <v>130</v>
      </c>
      <c r="BP18" s="633"/>
      <c r="BQ18" s="633"/>
      <c r="BR18" s="633"/>
      <c r="BS18" s="634" t="s">
        <v>232</v>
      </c>
      <c r="BT18" s="634"/>
      <c r="BU18" s="634"/>
      <c r="BV18" s="634"/>
      <c r="BW18" s="634"/>
      <c r="BX18" s="634"/>
      <c r="BY18" s="634"/>
      <c r="BZ18" s="634"/>
      <c r="CA18" s="634"/>
      <c r="CB18" s="638"/>
      <c r="CD18" s="645" t="s">
        <v>269</v>
      </c>
      <c r="CE18" s="646"/>
      <c r="CF18" s="646"/>
      <c r="CG18" s="646"/>
      <c r="CH18" s="646"/>
      <c r="CI18" s="646"/>
      <c r="CJ18" s="646"/>
      <c r="CK18" s="646"/>
      <c r="CL18" s="646"/>
      <c r="CM18" s="646"/>
      <c r="CN18" s="646"/>
      <c r="CO18" s="646"/>
      <c r="CP18" s="646"/>
      <c r="CQ18" s="647"/>
      <c r="CR18" s="630">
        <v>683</v>
      </c>
      <c r="CS18" s="631"/>
      <c r="CT18" s="631"/>
      <c r="CU18" s="631"/>
      <c r="CV18" s="631"/>
      <c r="CW18" s="631"/>
      <c r="CX18" s="631"/>
      <c r="CY18" s="632"/>
      <c r="CZ18" s="633">
        <v>0</v>
      </c>
      <c r="DA18" s="633"/>
      <c r="DB18" s="633"/>
      <c r="DC18" s="633"/>
      <c r="DD18" s="639">
        <v>683</v>
      </c>
      <c r="DE18" s="631"/>
      <c r="DF18" s="631"/>
      <c r="DG18" s="631"/>
      <c r="DH18" s="631"/>
      <c r="DI18" s="631"/>
      <c r="DJ18" s="631"/>
      <c r="DK18" s="631"/>
      <c r="DL18" s="631"/>
      <c r="DM18" s="631"/>
      <c r="DN18" s="631"/>
      <c r="DO18" s="631"/>
      <c r="DP18" s="632"/>
      <c r="DQ18" s="639">
        <v>683</v>
      </c>
      <c r="DR18" s="631"/>
      <c r="DS18" s="631"/>
      <c r="DT18" s="631"/>
      <c r="DU18" s="631"/>
      <c r="DV18" s="631"/>
      <c r="DW18" s="631"/>
      <c r="DX18" s="631"/>
      <c r="DY18" s="631"/>
      <c r="DZ18" s="631"/>
      <c r="EA18" s="631"/>
      <c r="EB18" s="631"/>
      <c r="EC18" s="640"/>
    </row>
    <row r="19" spans="2:133" ht="11.25" customHeight="1" x14ac:dyDescent="0.15">
      <c r="B19" s="627" t="s">
        <v>270</v>
      </c>
      <c r="C19" s="628"/>
      <c r="D19" s="628"/>
      <c r="E19" s="628"/>
      <c r="F19" s="628"/>
      <c r="G19" s="628"/>
      <c r="H19" s="628"/>
      <c r="I19" s="628"/>
      <c r="J19" s="628"/>
      <c r="K19" s="628"/>
      <c r="L19" s="628"/>
      <c r="M19" s="628"/>
      <c r="N19" s="628"/>
      <c r="O19" s="628"/>
      <c r="P19" s="628"/>
      <c r="Q19" s="629"/>
      <c r="R19" s="630">
        <v>381</v>
      </c>
      <c r="S19" s="631"/>
      <c r="T19" s="631"/>
      <c r="U19" s="631"/>
      <c r="V19" s="631"/>
      <c r="W19" s="631"/>
      <c r="X19" s="631"/>
      <c r="Y19" s="632"/>
      <c r="Z19" s="633">
        <v>0</v>
      </c>
      <c r="AA19" s="633"/>
      <c r="AB19" s="633"/>
      <c r="AC19" s="633"/>
      <c r="AD19" s="634">
        <v>381</v>
      </c>
      <c r="AE19" s="634"/>
      <c r="AF19" s="634"/>
      <c r="AG19" s="634"/>
      <c r="AH19" s="634"/>
      <c r="AI19" s="634"/>
      <c r="AJ19" s="634"/>
      <c r="AK19" s="634"/>
      <c r="AL19" s="635">
        <v>0</v>
      </c>
      <c r="AM19" s="636"/>
      <c r="AN19" s="636"/>
      <c r="AO19" s="637"/>
      <c r="AP19" s="627" t="s">
        <v>271</v>
      </c>
      <c r="AQ19" s="628"/>
      <c r="AR19" s="628"/>
      <c r="AS19" s="628"/>
      <c r="AT19" s="628"/>
      <c r="AU19" s="628"/>
      <c r="AV19" s="628"/>
      <c r="AW19" s="628"/>
      <c r="AX19" s="628"/>
      <c r="AY19" s="628"/>
      <c r="AZ19" s="628"/>
      <c r="BA19" s="628"/>
      <c r="BB19" s="628"/>
      <c r="BC19" s="628"/>
      <c r="BD19" s="628"/>
      <c r="BE19" s="628"/>
      <c r="BF19" s="629"/>
      <c r="BG19" s="630" t="s">
        <v>232</v>
      </c>
      <c r="BH19" s="631"/>
      <c r="BI19" s="631"/>
      <c r="BJ19" s="631"/>
      <c r="BK19" s="631"/>
      <c r="BL19" s="631"/>
      <c r="BM19" s="631"/>
      <c r="BN19" s="632"/>
      <c r="BO19" s="633" t="s">
        <v>232</v>
      </c>
      <c r="BP19" s="633"/>
      <c r="BQ19" s="633"/>
      <c r="BR19" s="633"/>
      <c r="BS19" s="634" t="s">
        <v>232</v>
      </c>
      <c r="BT19" s="634"/>
      <c r="BU19" s="634"/>
      <c r="BV19" s="634"/>
      <c r="BW19" s="634"/>
      <c r="BX19" s="634"/>
      <c r="BY19" s="634"/>
      <c r="BZ19" s="634"/>
      <c r="CA19" s="634"/>
      <c r="CB19" s="638"/>
      <c r="CD19" s="645" t="s">
        <v>272</v>
      </c>
      <c r="CE19" s="646"/>
      <c r="CF19" s="646"/>
      <c r="CG19" s="646"/>
      <c r="CH19" s="646"/>
      <c r="CI19" s="646"/>
      <c r="CJ19" s="646"/>
      <c r="CK19" s="646"/>
      <c r="CL19" s="646"/>
      <c r="CM19" s="646"/>
      <c r="CN19" s="646"/>
      <c r="CO19" s="646"/>
      <c r="CP19" s="646"/>
      <c r="CQ19" s="647"/>
      <c r="CR19" s="630" t="s">
        <v>130</v>
      </c>
      <c r="CS19" s="631"/>
      <c r="CT19" s="631"/>
      <c r="CU19" s="631"/>
      <c r="CV19" s="631"/>
      <c r="CW19" s="631"/>
      <c r="CX19" s="631"/>
      <c r="CY19" s="632"/>
      <c r="CZ19" s="633" t="s">
        <v>232</v>
      </c>
      <c r="DA19" s="633"/>
      <c r="DB19" s="633"/>
      <c r="DC19" s="633"/>
      <c r="DD19" s="639" t="s">
        <v>232</v>
      </c>
      <c r="DE19" s="631"/>
      <c r="DF19" s="631"/>
      <c r="DG19" s="631"/>
      <c r="DH19" s="631"/>
      <c r="DI19" s="631"/>
      <c r="DJ19" s="631"/>
      <c r="DK19" s="631"/>
      <c r="DL19" s="631"/>
      <c r="DM19" s="631"/>
      <c r="DN19" s="631"/>
      <c r="DO19" s="631"/>
      <c r="DP19" s="632"/>
      <c r="DQ19" s="639" t="s">
        <v>130</v>
      </c>
      <c r="DR19" s="631"/>
      <c r="DS19" s="631"/>
      <c r="DT19" s="631"/>
      <c r="DU19" s="631"/>
      <c r="DV19" s="631"/>
      <c r="DW19" s="631"/>
      <c r="DX19" s="631"/>
      <c r="DY19" s="631"/>
      <c r="DZ19" s="631"/>
      <c r="EA19" s="631"/>
      <c r="EB19" s="631"/>
      <c r="EC19" s="640"/>
    </row>
    <row r="20" spans="2:133" ht="11.25" customHeight="1" x14ac:dyDescent="0.15">
      <c r="B20" s="627" t="s">
        <v>273</v>
      </c>
      <c r="C20" s="628"/>
      <c r="D20" s="628"/>
      <c r="E20" s="628"/>
      <c r="F20" s="628"/>
      <c r="G20" s="628"/>
      <c r="H20" s="628"/>
      <c r="I20" s="628"/>
      <c r="J20" s="628"/>
      <c r="K20" s="628"/>
      <c r="L20" s="628"/>
      <c r="M20" s="628"/>
      <c r="N20" s="628"/>
      <c r="O20" s="628"/>
      <c r="P20" s="628"/>
      <c r="Q20" s="629"/>
      <c r="R20" s="630">
        <v>627</v>
      </c>
      <c r="S20" s="631"/>
      <c r="T20" s="631"/>
      <c r="U20" s="631"/>
      <c r="V20" s="631"/>
      <c r="W20" s="631"/>
      <c r="X20" s="631"/>
      <c r="Y20" s="632"/>
      <c r="Z20" s="633">
        <v>0</v>
      </c>
      <c r="AA20" s="633"/>
      <c r="AB20" s="633"/>
      <c r="AC20" s="633"/>
      <c r="AD20" s="634">
        <v>627</v>
      </c>
      <c r="AE20" s="634"/>
      <c r="AF20" s="634"/>
      <c r="AG20" s="634"/>
      <c r="AH20" s="634"/>
      <c r="AI20" s="634"/>
      <c r="AJ20" s="634"/>
      <c r="AK20" s="634"/>
      <c r="AL20" s="635">
        <v>0</v>
      </c>
      <c r="AM20" s="636"/>
      <c r="AN20" s="636"/>
      <c r="AO20" s="637"/>
      <c r="AP20" s="627" t="s">
        <v>274</v>
      </c>
      <c r="AQ20" s="628"/>
      <c r="AR20" s="628"/>
      <c r="AS20" s="628"/>
      <c r="AT20" s="628"/>
      <c r="AU20" s="628"/>
      <c r="AV20" s="628"/>
      <c r="AW20" s="628"/>
      <c r="AX20" s="628"/>
      <c r="AY20" s="628"/>
      <c r="AZ20" s="628"/>
      <c r="BA20" s="628"/>
      <c r="BB20" s="628"/>
      <c r="BC20" s="628"/>
      <c r="BD20" s="628"/>
      <c r="BE20" s="628"/>
      <c r="BF20" s="629"/>
      <c r="BG20" s="630" t="s">
        <v>130</v>
      </c>
      <c r="BH20" s="631"/>
      <c r="BI20" s="631"/>
      <c r="BJ20" s="631"/>
      <c r="BK20" s="631"/>
      <c r="BL20" s="631"/>
      <c r="BM20" s="631"/>
      <c r="BN20" s="632"/>
      <c r="BO20" s="633" t="s">
        <v>130</v>
      </c>
      <c r="BP20" s="633"/>
      <c r="BQ20" s="633"/>
      <c r="BR20" s="633"/>
      <c r="BS20" s="634" t="s">
        <v>232</v>
      </c>
      <c r="BT20" s="634"/>
      <c r="BU20" s="634"/>
      <c r="BV20" s="634"/>
      <c r="BW20" s="634"/>
      <c r="BX20" s="634"/>
      <c r="BY20" s="634"/>
      <c r="BZ20" s="634"/>
      <c r="CA20" s="634"/>
      <c r="CB20" s="638"/>
      <c r="CD20" s="645" t="s">
        <v>275</v>
      </c>
      <c r="CE20" s="646"/>
      <c r="CF20" s="646"/>
      <c r="CG20" s="646"/>
      <c r="CH20" s="646"/>
      <c r="CI20" s="646"/>
      <c r="CJ20" s="646"/>
      <c r="CK20" s="646"/>
      <c r="CL20" s="646"/>
      <c r="CM20" s="646"/>
      <c r="CN20" s="646"/>
      <c r="CO20" s="646"/>
      <c r="CP20" s="646"/>
      <c r="CQ20" s="647"/>
      <c r="CR20" s="630">
        <v>3022728</v>
      </c>
      <c r="CS20" s="631"/>
      <c r="CT20" s="631"/>
      <c r="CU20" s="631"/>
      <c r="CV20" s="631"/>
      <c r="CW20" s="631"/>
      <c r="CX20" s="631"/>
      <c r="CY20" s="632"/>
      <c r="CZ20" s="633">
        <v>100</v>
      </c>
      <c r="DA20" s="633"/>
      <c r="DB20" s="633"/>
      <c r="DC20" s="633"/>
      <c r="DD20" s="639">
        <v>682542</v>
      </c>
      <c r="DE20" s="631"/>
      <c r="DF20" s="631"/>
      <c r="DG20" s="631"/>
      <c r="DH20" s="631"/>
      <c r="DI20" s="631"/>
      <c r="DJ20" s="631"/>
      <c r="DK20" s="631"/>
      <c r="DL20" s="631"/>
      <c r="DM20" s="631"/>
      <c r="DN20" s="631"/>
      <c r="DO20" s="631"/>
      <c r="DP20" s="632"/>
      <c r="DQ20" s="639">
        <v>2129039</v>
      </c>
      <c r="DR20" s="631"/>
      <c r="DS20" s="631"/>
      <c r="DT20" s="631"/>
      <c r="DU20" s="631"/>
      <c r="DV20" s="631"/>
      <c r="DW20" s="631"/>
      <c r="DX20" s="631"/>
      <c r="DY20" s="631"/>
      <c r="DZ20" s="631"/>
      <c r="EA20" s="631"/>
      <c r="EB20" s="631"/>
      <c r="EC20" s="640"/>
    </row>
    <row r="21" spans="2:133" ht="11.25" customHeight="1" x14ac:dyDescent="0.15">
      <c r="B21" s="627" t="s">
        <v>276</v>
      </c>
      <c r="C21" s="628"/>
      <c r="D21" s="628"/>
      <c r="E21" s="628"/>
      <c r="F21" s="628"/>
      <c r="G21" s="628"/>
      <c r="H21" s="628"/>
      <c r="I21" s="628"/>
      <c r="J21" s="628"/>
      <c r="K21" s="628"/>
      <c r="L21" s="628"/>
      <c r="M21" s="628"/>
      <c r="N21" s="628"/>
      <c r="O21" s="628"/>
      <c r="P21" s="628"/>
      <c r="Q21" s="629"/>
      <c r="R21" s="630">
        <v>63</v>
      </c>
      <c r="S21" s="631"/>
      <c r="T21" s="631"/>
      <c r="U21" s="631"/>
      <c r="V21" s="631"/>
      <c r="W21" s="631"/>
      <c r="X21" s="631"/>
      <c r="Y21" s="632"/>
      <c r="Z21" s="633">
        <v>0</v>
      </c>
      <c r="AA21" s="633"/>
      <c r="AB21" s="633"/>
      <c r="AC21" s="633"/>
      <c r="AD21" s="634">
        <v>63</v>
      </c>
      <c r="AE21" s="634"/>
      <c r="AF21" s="634"/>
      <c r="AG21" s="634"/>
      <c r="AH21" s="634"/>
      <c r="AI21" s="634"/>
      <c r="AJ21" s="634"/>
      <c r="AK21" s="634"/>
      <c r="AL21" s="635">
        <v>0</v>
      </c>
      <c r="AM21" s="636"/>
      <c r="AN21" s="636"/>
      <c r="AO21" s="637"/>
      <c r="AP21" s="649" t="s">
        <v>277</v>
      </c>
      <c r="AQ21" s="650"/>
      <c r="AR21" s="650"/>
      <c r="AS21" s="650"/>
      <c r="AT21" s="650"/>
      <c r="AU21" s="650"/>
      <c r="AV21" s="650"/>
      <c r="AW21" s="650"/>
      <c r="AX21" s="650"/>
      <c r="AY21" s="650"/>
      <c r="AZ21" s="650"/>
      <c r="BA21" s="650"/>
      <c r="BB21" s="650"/>
      <c r="BC21" s="650"/>
      <c r="BD21" s="650"/>
      <c r="BE21" s="650"/>
      <c r="BF21" s="651"/>
      <c r="BG21" s="630" t="s">
        <v>130</v>
      </c>
      <c r="BH21" s="631"/>
      <c r="BI21" s="631"/>
      <c r="BJ21" s="631"/>
      <c r="BK21" s="631"/>
      <c r="BL21" s="631"/>
      <c r="BM21" s="631"/>
      <c r="BN21" s="632"/>
      <c r="BO21" s="633" t="s">
        <v>232</v>
      </c>
      <c r="BP21" s="633"/>
      <c r="BQ21" s="633"/>
      <c r="BR21" s="633"/>
      <c r="BS21" s="634" t="s">
        <v>232</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8" t="s">
        <v>278</v>
      </c>
      <c r="C22" s="669"/>
      <c r="D22" s="669"/>
      <c r="E22" s="669"/>
      <c r="F22" s="669"/>
      <c r="G22" s="669"/>
      <c r="H22" s="669"/>
      <c r="I22" s="669"/>
      <c r="J22" s="669"/>
      <c r="K22" s="669"/>
      <c r="L22" s="669"/>
      <c r="M22" s="669"/>
      <c r="N22" s="669"/>
      <c r="O22" s="669"/>
      <c r="P22" s="669"/>
      <c r="Q22" s="670"/>
      <c r="R22" s="630">
        <v>3387</v>
      </c>
      <c r="S22" s="631"/>
      <c r="T22" s="631"/>
      <c r="U22" s="631"/>
      <c r="V22" s="631"/>
      <c r="W22" s="631"/>
      <c r="X22" s="631"/>
      <c r="Y22" s="632"/>
      <c r="Z22" s="633">
        <v>0.1</v>
      </c>
      <c r="AA22" s="633"/>
      <c r="AB22" s="633"/>
      <c r="AC22" s="633"/>
      <c r="AD22" s="634">
        <v>3387</v>
      </c>
      <c r="AE22" s="634"/>
      <c r="AF22" s="634"/>
      <c r="AG22" s="634"/>
      <c r="AH22" s="634"/>
      <c r="AI22" s="634"/>
      <c r="AJ22" s="634"/>
      <c r="AK22" s="634"/>
      <c r="AL22" s="635">
        <v>0.20000000298023224</v>
      </c>
      <c r="AM22" s="636"/>
      <c r="AN22" s="636"/>
      <c r="AO22" s="637"/>
      <c r="AP22" s="649" t="s">
        <v>279</v>
      </c>
      <c r="AQ22" s="650"/>
      <c r="AR22" s="650"/>
      <c r="AS22" s="650"/>
      <c r="AT22" s="650"/>
      <c r="AU22" s="650"/>
      <c r="AV22" s="650"/>
      <c r="AW22" s="650"/>
      <c r="AX22" s="650"/>
      <c r="AY22" s="650"/>
      <c r="AZ22" s="650"/>
      <c r="BA22" s="650"/>
      <c r="BB22" s="650"/>
      <c r="BC22" s="650"/>
      <c r="BD22" s="650"/>
      <c r="BE22" s="650"/>
      <c r="BF22" s="651"/>
      <c r="BG22" s="630" t="s">
        <v>232</v>
      </c>
      <c r="BH22" s="631"/>
      <c r="BI22" s="631"/>
      <c r="BJ22" s="631"/>
      <c r="BK22" s="631"/>
      <c r="BL22" s="631"/>
      <c r="BM22" s="631"/>
      <c r="BN22" s="632"/>
      <c r="BO22" s="633" t="s">
        <v>232</v>
      </c>
      <c r="BP22" s="633"/>
      <c r="BQ22" s="633"/>
      <c r="BR22" s="633"/>
      <c r="BS22" s="634" t="s">
        <v>232</v>
      </c>
      <c r="BT22" s="634"/>
      <c r="BU22" s="634"/>
      <c r="BV22" s="634"/>
      <c r="BW22" s="634"/>
      <c r="BX22" s="634"/>
      <c r="BY22" s="634"/>
      <c r="BZ22" s="634"/>
      <c r="CA22" s="634"/>
      <c r="CB22" s="638"/>
      <c r="CD22" s="612" t="s">
        <v>280</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281</v>
      </c>
      <c r="C23" s="628"/>
      <c r="D23" s="628"/>
      <c r="E23" s="628"/>
      <c r="F23" s="628"/>
      <c r="G23" s="628"/>
      <c r="H23" s="628"/>
      <c r="I23" s="628"/>
      <c r="J23" s="628"/>
      <c r="K23" s="628"/>
      <c r="L23" s="628"/>
      <c r="M23" s="628"/>
      <c r="N23" s="628"/>
      <c r="O23" s="628"/>
      <c r="P23" s="628"/>
      <c r="Q23" s="629"/>
      <c r="R23" s="630">
        <v>1460311</v>
      </c>
      <c r="S23" s="631"/>
      <c r="T23" s="631"/>
      <c r="U23" s="631"/>
      <c r="V23" s="631"/>
      <c r="W23" s="631"/>
      <c r="X23" s="631"/>
      <c r="Y23" s="632"/>
      <c r="Z23" s="633">
        <v>47.3</v>
      </c>
      <c r="AA23" s="633"/>
      <c r="AB23" s="633"/>
      <c r="AC23" s="633"/>
      <c r="AD23" s="634">
        <v>1323309</v>
      </c>
      <c r="AE23" s="634"/>
      <c r="AF23" s="634"/>
      <c r="AG23" s="634"/>
      <c r="AH23" s="634"/>
      <c r="AI23" s="634"/>
      <c r="AJ23" s="634"/>
      <c r="AK23" s="634"/>
      <c r="AL23" s="635">
        <v>69.400000000000006</v>
      </c>
      <c r="AM23" s="636"/>
      <c r="AN23" s="636"/>
      <c r="AO23" s="637"/>
      <c r="AP23" s="649" t="s">
        <v>282</v>
      </c>
      <c r="AQ23" s="650"/>
      <c r="AR23" s="650"/>
      <c r="AS23" s="650"/>
      <c r="AT23" s="650"/>
      <c r="AU23" s="650"/>
      <c r="AV23" s="650"/>
      <c r="AW23" s="650"/>
      <c r="AX23" s="650"/>
      <c r="AY23" s="650"/>
      <c r="AZ23" s="650"/>
      <c r="BA23" s="650"/>
      <c r="BB23" s="650"/>
      <c r="BC23" s="650"/>
      <c r="BD23" s="650"/>
      <c r="BE23" s="650"/>
      <c r="BF23" s="651"/>
      <c r="BG23" s="630" t="s">
        <v>232</v>
      </c>
      <c r="BH23" s="631"/>
      <c r="BI23" s="631"/>
      <c r="BJ23" s="631"/>
      <c r="BK23" s="631"/>
      <c r="BL23" s="631"/>
      <c r="BM23" s="631"/>
      <c r="BN23" s="632"/>
      <c r="BO23" s="633" t="s">
        <v>130</v>
      </c>
      <c r="BP23" s="633"/>
      <c r="BQ23" s="633"/>
      <c r="BR23" s="633"/>
      <c r="BS23" s="634" t="s">
        <v>130</v>
      </c>
      <c r="BT23" s="634"/>
      <c r="BU23" s="634"/>
      <c r="BV23" s="634"/>
      <c r="BW23" s="634"/>
      <c r="BX23" s="634"/>
      <c r="BY23" s="634"/>
      <c r="BZ23" s="634"/>
      <c r="CA23" s="634"/>
      <c r="CB23" s="638"/>
      <c r="CD23" s="612" t="s">
        <v>220</v>
      </c>
      <c r="CE23" s="613"/>
      <c r="CF23" s="613"/>
      <c r="CG23" s="613"/>
      <c r="CH23" s="613"/>
      <c r="CI23" s="613"/>
      <c r="CJ23" s="613"/>
      <c r="CK23" s="613"/>
      <c r="CL23" s="613"/>
      <c r="CM23" s="613"/>
      <c r="CN23" s="613"/>
      <c r="CO23" s="613"/>
      <c r="CP23" s="613"/>
      <c r="CQ23" s="614"/>
      <c r="CR23" s="612" t="s">
        <v>283</v>
      </c>
      <c r="CS23" s="613"/>
      <c r="CT23" s="613"/>
      <c r="CU23" s="613"/>
      <c r="CV23" s="613"/>
      <c r="CW23" s="613"/>
      <c r="CX23" s="613"/>
      <c r="CY23" s="614"/>
      <c r="CZ23" s="612" t="s">
        <v>284</v>
      </c>
      <c r="DA23" s="613"/>
      <c r="DB23" s="613"/>
      <c r="DC23" s="614"/>
      <c r="DD23" s="612" t="s">
        <v>285</v>
      </c>
      <c r="DE23" s="613"/>
      <c r="DF23" s="613"/>
      <c r="DG23" s="613"/>
      <c r="DH23" s="613"/>
      <c r="DI23" s="613"/>
      <c r="DJ23" s="613"/>
      <c r="DK23" s="614"/>
      <c r="DL23" s="661" t="s">
        <v>286</v>
      </c>
      <c r="DM23" s="662"/>
      <c r="DN23" s="662"/>
      <c r="DO23" s="662"/>
      <c r="DP23" s="662"/>
      <c r="DQ23" s="662"/>
      <c r="DR23" s="662"/>
      <c r="DS23" s="662"/>
      <c r="DT23" s="662"/>
      <c r="DU23" s="662"/>
      <c r="DV23" s="663"/>
      <c r="DW23" s="612" t="s">
        <v>287</v>
      </c>
      <c r="DX23" s="613"/>
      <c r="DY23" s="613"/>
      <c r="DZ23" s="613"/>
      <c r="EA23" s="613"/>
      <c r="EB23" s="613"/>
      <c r="EC23" s="614"/>
    </row>
    <row r="24" spans="2:133" ht="11.25" customHeight="1" x14ac:dyDescent="0.15">
      <c r="B24" s="627" t="s">
        <v>288</v>
      </c>
      <c r="C24" s="628"/>
      <c r="D24" s="628"/>
      <c r="E24" s="628"/>
      <c r="F24" s="628"/>
      <c r="G24" s="628"/>
      <c r="H24" s="628"/>
      <c r="I24" s="628"/>
      <c r="J24" s="628"/>
      <c r="K24" s="628"/>
      <c r="L24" s="628"/>
      <c r="M24" s="628"/>
      <c r="N24" s="628"/>
      <c r="O24" s="628"/>
      <c r="P24" s="628"/>
      <c r="Q24" s="629"/>
      <c r="R24" s="630">
        <v>1323309</v>
      </c>
      <c r="S24" s="631"/>
      <c r="T24" s="631"/>
      <c r="U24" s="631"/>
      <c r="V24" s="631"/>
      <c r="W24" s="631"/>
      <c r="X24" s="631"/>
      <c r="Y24" s="632"/>
      <c r="Z24" s="633">
        <v>42.9</v>
      </c>
      <c r="AA24" s="633"/>
      <c r="AB24" s="633"/>
      <c r="AC24" s="633"/>
      <c r="AD24" s="634">
        <v>1323309</v>
      </c>
      <c r="AE24" s="634"/>
      <c r="AF24" s="634"/>
      <c r="AG24" s="634"/>
      <c r="AH24" s="634"/>
      <c r="AI24" s="634"/>
      <c r="AJ24" s="634"/>
      <c r="AK24" s="634"/>
      <c r="AL24" s="635">
        <v>69.400000000000006</v>
      </c>
      <c r="AM24" s="636"/>
      <c r="AN24" s="636"/>
      <c r="AO24" s="637"/>
      <c r="AP24" s="649" t="s">
        <v>289</v>
      </c>
      <c r="AQ24" s="650"/>
      <c r="AR24" s="650"/>
      <c r="AS24" s="650"/>
      <c r="AT24" s="650"/>
      <c r="AU24" s="650"/>
      <c r="AV24" s="650"/>
      <c r="AW24" s="650"/>
      <c r="AX24" s="650"/>
      <c r="AY24" s="650"/>
      <c r="AZ24" s="650"/>
      <c r="BA24" s="650"/>
      <c r="BB24" s="650"/>
      <c r="BC24" s="650"/>
      <c r="BD24" s="650"/>
      <c r="BE24" s="650"/>
      <c r="BF24" s="651"/>
      <c r="BG24" s="630" t="s">
        <v>232</v>
      </c>
      <c r="BH24" s="631"/>
      <c r="BI24" s="631"/>
      <c r="BJ24" s="631"/>
      <c r="BK24" s="631"/>
      <c r="BL24" s="631"/>
      <c r="BM24" s="631"/>
      <c r="BN24" s="632"/>
      <c r="BO24" s="633" t="s">
        <v>130</v>
      </c>
      <c r="BP24" s="633"/>
      <c r="BQ24" s="633"/>
      <c r="BR24" s="633"/>
      <c r="BS24" s="634" t="s">
        <v>232</v>
      </c>
      <c r="BT24" s="634"/>
      <c r="BU24" s="634"/>
      <c r="BV24" s="634"/>
      <c r="BW24" s="634"/>
      <c r="BX24" s="634"/>
      <c r="BY24" s="634"/>
      <c r="BZ24" s="634"/>
      <c r="CA24" s="634"/>
      <c r="CB24" s="638"/>
      <c r="CD24" s="641" t="s">
        <v>290</v>
      </c>
      <c r="CE24" s="642"/>
      <c r="CF24" s="642"/>
      <c r="CG24" s="642"/>
      <c r="CH24" s="642"/>
      <c r="CI24" s="642"/>
      <c r="CJ24" s="642"/>
      <c r="CK24" s="642"/>
      <c r="CL24" s="642"/>
      <c r="CM24" s="642"/>
      <c r="CN24" s="642"/>
      <c r="CO24" s="642"/>
      <c r="CP24" s="642"/>
      <c r="CQ24" s="643"/>
      <c r="CR24" s="619">
        <v>1144683</v>
      </c>
      <c r="CS24" s="620"/>
      <c r="CT24" s="620"/>
      <c r="CU24" s="620"/>
      <c r="CV24" s="620"/>
      <c r="CW24" s="620"/>
      <c r="CX24" s="620"/>
      <c r="CY24" s="621"/>
      <c r="CZ24" s="624">
        <v>37.9</v>
      </c>
      <c r="DA24" s="625"/>
      <c r="DB24" s="625"/>
      <c r="DC24" s="644"/>
      <c r="DD24" s="671">
        <v>1017984</v>
      </c>
      <c r="DE24" s="620"/>
      <c r="DF24" s="620"/>
      <c r="DG24" s="620"/>
      <c r="DH24" s="620"/>
      <c r="DI24" s="620"/>
      <c r="DJ24" s="620"/>
      <c r="DK24" s="621"/>
      <c r="DL24" s="671">
        <v>923172</v>
      </c>
      <c r="DM24" s="620"/>
      <c r="DN24" s="620"/>
      <c r="DO24" s="620"/>
      <c r="DP24" s="620"/>
      <c r="DQ24" s="620"/>
      <c r="DR24" s="620"/>
      <c r="DS24" s="620"/>
      <c r="DT24" s="620"/>
      <c r="DU24" s="620"/>
      <c r="DV24" s="621"/>
      <c r="DW24" s="624">
        <v>46.8</v>
      </c>
      <c r="DX24" s="625"/>
      <c r="DY24" s="625"/>
      <c r="DZ24" s="625"/>
      <c r="EA24" s="625"/>
      <c r="EB24" s="625"/>
      <c r="EC24" s="626"/>
    </row>
    <row r="25" spans="2:133" ht="11.25" customHeight="1" x14ac:dyDescent="0.15">
      <c r="B25" s="627" t="s">
        <v>291</v>
      </c>
      <c r="C25" s="628"/>
      <c r="D25" s="628"/>
      <c r="E25" s="628"/>
      <c r="F25" s="628"/>
      <c r="G25" s="628"/>
      <c r="H25" s="628"/>
      <c r="I25" s="628"/>
      <c r="J25" s="628"/>
      <c r="K25" s="628"/>
      <c r="L25" s="628"/>
      <c r="M25" s="628"/>
      <c r="N25" s="628"/>
      <c r="O25" s="628"/>
      <c r="P25" s="628"/>
      <c r="Q25" s="629"/>
      <c r="R25" s="630">
        <v>137002</v>
      </c>
      <c r="S25" s="631"/>
      <c r="T25" s="631"/>
      <c r="U25" s="631"/>
      <c r="V25" s="631"/>
      <c r="W25" s="631"/>
      <c r="X25" s="631"/>
      <c r="Y25" s="632"/>
      <c r="Z25" s="633">
        <v>4.4000000000000004</v>
      </c>
      <c r="AA25" s="633"/>
      <c r="AB25" s="633"/>
      <c r="AC25" s="633"/>
      <c r="AD25" s="634" t="s">
        <v>232</v>
      </c>
      <c r="AE25" s="634"/>
      <c r="AF25" s="634"/>
      <c r="AG25" s="634"/>
      <c r="AH25" s="634"/>
      <c r="AI25" s="634"/>
      <c r="AJ25" s="634"/>
      <c r="AK25" s="634"/>
      <c r="AL25" s="635" t="s">
        <v>130</v>
      </c>
      <c r="AM25" s="636"/>
      <c r="AN25" s="636"/>
      <c r="AO25" s="637"/>
      <c r="AP25" s="649" t="s">
        <v>292</v>
      </c>
      <c r="AQ25" s="650"/>
      <c r="AR25" s="650"/>
      <c r="AS25" s="650"/>
      <c r="AT25" s="650"/>
      <c r="AU25" s="650"/>
      <c r="AV25" s="650"/>
      <c r="AW25" s="650"/>
      <c r="AX25" s="650"/>
      <c r="AY25" s="650"/>
      <c r="AZ25" s="650"/>
      <c r="BA25" s="650"/>
      <c r="BB25" s="650"/>
      <c r="BC25" s="650"/>
      <c r="BD25" s="650"/>
      <c r="BE25" s="650"/>
      <c r="BF25" s="651"/>
      <c r="BG25" s="630" t="s">
        <v>258</v>
      </c>
      <c r="BH25" s="631"/>
      <c r="BI25" s="631"/>
      <c r="BJ25" s="631"/>
      <c r="BK25" s="631"/>
      <c r="BL25" s="631"/>
      <c r="BM25" s="631"/>
      <c r="BN25" s="632"/>
      <c r="BO25" s="633" t="s">
        <v>232</v>
      </c>
      <c r="BP25" s="633"/>
      <c r="BQ25" s="633"/>
      <c r="BR25" s="633"/>
      <c r="BS25" s="634" t="s">
        <v>130</v>
      </c>
      <c r="BT25" s="634"/>
      <c r="BU25" s="634"/>
      <c r="BV25" s="634"/>
      <c r="BW25" s="634"/>
      <c r="BX25" s="634"/>
      <c r="BY25" s="634"/>
      <c r="BZ25" s="634"/>
      <c r="CA25" s="634"/>
      <c r="CB25" s="638"/>
      <c r="CD25" s="645" t="s">
        <v>293</v>
      </c>
      <c r="CE25" s="646"/>
      <c r="CF25" s="646"/>
      <c r="CG25" s="646"/>
      <c r="CH25" s="646"/>
      <c r="CI25" s="646"/>
      <c r="CJ25" s="646"/>
      <c r="CK25" s="646"/>
      <c r="CL25" s="646"/>
      <c r="CM25" s="646"/>
      <c r="CN25" s="646"/>
      <c r="CO25" s="646"/>
      <c r="CP25" s="646"/>
      <c r="CQ25" s="647"/>
      <c r="CR25" s="630">
        <v>576071</v>
      </c>
      <c r="CS25" s="664"/>
      <c r="CT25" s="664"/>
      <c r="CU25" s="664"/>
      <c r="CV25" s="664"/>
      <c r="CW25" s="664"/>
      <c r="CX25" s="664"/>
      <c r="CY25" s="665"/>
      <c r="CZ25" s="635">
        <v>19.100000000000001</v>
      </c>
      <c r="DA25" s="666"/>
      <c r="DB25" s="666"/>
      <c r="DC25" s="672"/>
      <c r="DD25" s="639">
        <v>519004</v>
      </c>
      <c r="DE25" s="664"/>
      <c r="DF25" s="664"/>
      <c r="DG25" s="664"/>
      <c r="DH25" s="664"/>
      <c r="DI25" s="664"/>
      <c r="DJ25" s="664"/>
      <c r="DK25" s="665"/>
      <c r="DL25" s="639">
        <v>424192</v>
      </c>
      <c r="DM25" s="664"/>
      <c r="DN25" s="664"/>
      <c r="DO25" s="664"/>
      <c r="DP25" s="664"/>
      <c r="DQ25" s="664"/>
      <c r="DR25" s="664"/>
      <c r="DS25" s="664"/>
      <c r="DT25" s="664"/>
      <c r="DU25" s="664"/>
      <c r="DV25" s="665"/>
      <c r="DW25" s="635">
        <v>21.5</v>
      </c>
      <c r="DX25" s="666"/>
      <c r="DY25" s="666"/>
      <c r="DZ25" s="666"/>
      <c r="EA25" s="666"/>
      <c r="EB25" s="666"/>
      <c r="EC25" s="667"/>
    </row>
    <row r="26" spans="2:133" ht="11.25" customHeight="1" x14ac:dyDescent="0.15">
      <c r="B26" s="627" t="s">
        <v>294</v>
      </c>
      <c r="C26" s="628"/>
      <c r="D26" s="628"/>
      <c r="E26" s="628"/>
      <c r="F26" s="628"/>
      <c r="G26" s="628"/>
      <c r="H26" s="628"/>
      <c r="I26" s="628"/>
      <c r="J26" s="628"/>
      <c r="K26" s="628"/>
      <c r="L26" s="628"/>
      <c r="M26" s="628"/>
      <c r="N26" s="628"/>
      <c r="O26" s="628"/>
      <c r="P26" s="628"/>
      <c r="Q26" s="629"/>
      <c r="R26" s="630" t="s">
        <v>232</v>
      </c>
      <c r="S26" s="631"/>
      <c r="T26" s="631"/>
      <c r="U26" s="631"/>
      <c r="V26" s="631"/>
      <c r="W26" s="631"/>
      <c r="X26" s="631"/>
      <c r="Y26" s="632"/>
      <c r="Z26" s="633" t="s">
        <v>232</v>
      </c>
      <c r="AA26" s="633"/>
      <c r="AB26" s="633"/>
      <c r="AC26" s="633"/>
      <c r="AD26" s="634" t="s">
        <v>232</v>
      </c>
      <c r="AE26" s="634"/>
      <c r="AF26" s="634"/>
      <c r="AG26" s="634"/>
      <c r="AH26" s="634"/>
      <c r="AI26" s="634"/>
      <c r="AJ26" s="634"/>
      <c r="AK26" s="634"/>
      <c r="AL26" s="635" t="s">
        <v>232</v>
      </c>
      <c r="AM26" s="636"/>
      <c r="AN26" s="636"/>
      <c r="AO26" s="637"/>
      <c r="AP26" s="649" t="s">
        <v>295</v>
      </c>
      <c r="AQ26" s="673"/>
      <c r="AR26" s="673"/>
      <c r="AS26" s="673"/>
      <c r="AT26" s="673"/>
      <c r="AU26" s="673"/>
      <c r="AV26" s="673"/>
      <c r="AW26" s="673"/>
      <c r="AX26" s="673"/>
      <c r="AY26" s="673"/>
      <c r="AZ26" s="673"/>
      <c r="BA26" s="673"/>
      <c r="BB26" s="673"/>
      <c r="BC26" s="673"/>
      <c r="BD26" s="673"/>
      <c r="BE26" s="673"/>
      <c r="BF26" s="651"/>
      <c r="BG26" s="630" t="s">
        <v>232</v>
      </c>
      <c r="BH26" s="631"/>
      <c r="BI26" s="631"/>
      <c r="BJ26" s="631"/>
      <c r="BK26" s="631"/>
      <c r="BL26" s="631"/>
      <c r="BM26" s="631"/>
      <c r="BN26" s="632"/>
      <c r="BO26" s="633" t="s">
        <v>130</v>
      </c>
      <c r="BP26" s="633"/>
      <c r="BQ26" s="633"/>
      <c r="BR26" s="633"/>
      <c r="BS26" s="634" t="s">
        <v>232</v>
      </c>
      <c r="BT26" s="634"/>
      <c r="BU26" s="634"/>
      <c r="BV26" s="634"/>
      <c r="BW26" s="634"/>
      <c r="BX26" s="634"/>
      <c r="BY26" s="634"/>
      <c r="BZ26" s="634"/>
      <c r="CA26" s="634"/>
      <c r="CB26" s="638"/>
      <c r="CD26" s="645" t="s">
        <v>296</v>
      </c>
      <c r="CE26" s="646"/>
      <c r="CF26" s="646"/>
      <c r="CG26" s="646"/>
      <c r="CH26" s="646"/>
      <c r="CI26" s="646"/>
      <c r="CJ26" s="646"/>
      <c r="CK26" s="646"/>
      <c r="CL26" s="646"/>
      <c r="CM26" s="646"/>
      <c r="CN26" s="646"/>
      <c r="CO26" s="646"/>
      <c r="CP26" s="646"/>
      <c r="CQ26" s="647"/>
      <c r="CR26" s="630">
        <v>304622</v>
      </c>
      <c r="CS26" s="631"/>
      <c r="CT26" s="631"/>
      <c r="CU26" s="631"/>
      <c r="CV26" s="631"/>
      <c r="CW26" s="631"/>
      <c r="CX26" s="631"/>
      <c r="CY26" s="632"/>
      <c r="CZ26" s="635">
        <v>10.1</v>
      </c>
      <c r="DA26" s="666"/>
      <c r="DB26" s="666"/>
      <c r="DC26" s="672"/>
      <c r="DD26" s="639">
        <v>273325</v>
      </c>
      <c r="DE26" s="631"/>
      <c r="DF26" s="631"/>
      <c r="DG26" s="631"/>
      <c r="DH26" s="631"/>
      <c r="DI26" s="631"/>
      <c r="DJ26" s="631"/>
      <c r="DK26" s="632"/>
      <c r="DL26" s="639" t="s">
        <v>232</v>
      </c>
      <c r="DM26" s="631"/>
      <c r="DN26" s="631"/>
      <c r="DO26" s="631"/>
      <c r="DP26" s="631"/>
      <c r="DQ26" s="631"/>
      <c r="DR26" s="631"/>
      <c r="DS26" s="631"/>
      <c r="DT26" s="631"/>
      <c r="DU26" s="631"/>
      <c r="DV26" s="632"/>
      <c r="DW26" s="635" t="s">
        <v>232</v>
      </c>
      <c r="DX26" s="666"/>
      <c r="DY26" s="666"/>
      <c r="DZ26" s="666"/>
      <c r="EA26" s="666"/>
      <c r="EB26" s="666"/>
      <c r="EC26" s="667"/>
    </row>
    <row r="27" spans="2:133" ht="11.25" customHeight="1" x14ac:dyDescent="0.15">
      <c r="B27" s="627" t="s">
        <v>297</v>
      </c>
      <c r="C27" s="628"/>
      <c r="D27" s="628"/>
      <c r="E27" s="628"/>
      <c r="F27" s="628"/>
      <c r="G27" s="628"/>
      <c r="H27" s="628"/>
      <c r="I27" s="628"/>
      <c r="J27" s="628"/>
      <c r="K27" s="628"/>
      <c r="L27" s="628"/>
      <c r="M27" s="628"/>
      <c r="N27" s="628"/>
      <c r="O27" s="628"/>
      <c r="P27" s="628"/>
      <c r="Q27" s="629"/>
      <c r="R27" s="630">
        <v>2044062</v>
      </c>
      <c r="S27" s="631"/>
      <c r="T27" s="631"/>
      <c r="U27" s="631"/>
      <c r="V27" s="631"/>
      <c r="W27" s="631"/>
      <c r="X27" s="631"/>
      <c r="Y27" s="632"/>
      <c r="Z27" s="633">
        <v>66.2</v>
      </c>
      <c r="AA27" s="633"/>
      <c r="AB27" s="633"/>
      <c r="AC27" s="633"/>
      <c r="AD27" s="634">
        <v>1907060</v>
      </c>
      <c r="AE27" s="634"/>
      <c r="AF27" s="634"/>
      <c r="AG27" s="634"/>
      <c r="AH27" s="634"/>
      <c r="AI27" s="634"/>
      <c r="AJ27" s="634"/>
      <c r="AK27" s="634"/>
      <c r="AL27" s="635">
        <v>100</v>
      </c>
      <c r="AM27" s="636"/>
      <c r="AN27" s="636"/>
      <c r="AO27" s="637"/>
      <c r="AP27" s="627" t="s">
        <v>298</v>
      </c>
      <c r="AQ27" s="628"/>
      <c r="AR27" s="628"/>
      <c r="AS27" s="628"/>
      <c r="AT27" s="628"/>
      <c r="AU27" s="628"/>
      <c r="AV27" s="628"/>
      <c r="AW27" s="628"/>
      <c r="AX27" s="628"/>
      <c r="AY27" s="628"/>
      <c r="AZ27" s="628"/>
      <c r="BA27" s="628"/>
      <c r="BB27" s="628"/>
      <c r="BC27" s="628"/>
      <c r="BD27" s="628"/>
      <c r="BE27" s="628"/>
      <c r="BF27" s="629"/>
      <c r="BG27" s="630">
        <v>501152</v>
      </c>
      <c r="BH27" s="631"/>
      <c r="BI27" s="631"/>
      <c r="BJ27" s="631"/>
      <c r="BK27" s="631"/>
      <c r="BL27" s="631"/>
      <c r="BM27" s="631"/>
      <c r="BN27" s="632"/>
      <c r="BO27" s="633">
        <v>100</v>
      </c>
      <c r="BP27" s="633"/>
      <c r="BQ27" s="633"/>
      <c r="BR27" s="633"/>
      <c r="BS27" s="634">
        <v>401</v>
      </c>
      <c r="BT27" s="634"/>
      <c r="BU27" s="634"/>
      <c r="BV27" s="634"/>
      <c r="BW27" s="634"/>
      <c r="BX27" s="634"/>
      <c r="BY27" s="634"/>
      <c r="BZ27" s="634"/>
      <c r="CA27" s="634"/>
      <c r="CB27" s="638"/>
      <c r="CD27" s="645" t="s">
        <v>299</v>
      </c>
      <c r="CE27" s="646"/>
      <c r="CF27" s="646"/>
      <c r="CG27" s="646"/>
      <c r="CH27" s="646"/>
      <c r="CI27" s="646"/>
      <c r="CJ27" s="646"/>
      <c r="CK27" s="646"/>
      <c r="CL27" s="646"/>
      <c r="CM27" s="646"/>
      <c r="CN27" s="646"/>
      <c r="CO27" s="646"/>
      <c r="CP27" s="646"/>
      <c r="CQ27" s="647"/>
      <c r="CR27" s="630">
        <v>106355</v>
      </c>
      <c r="CS27" s="664"/>
      <c r="CT27" s="664"/>
      <c r="CU27" s="664"/>
      <c r="CV27" s="664"/>
      <c r="CW27" s="664"/>
      <c r="CX27" s="664"/>
      <c r="CY27" s="665"/>
      <c r="CZ27" s="635">
        <v>3.5</v>
      </c>
      <c r="DA27" s="666"/>
      <c r="DB27" s="666"/>
      <c r="DC27" s="672"/>
      <c r="DD27" s="639">
        <v>36723</v>
      </c>
      <c r="DE27" s="664"/>
      <c r="DF27" s="664"/>
      <c r="DG27" s="664"/>
      <c r="DH27" s="664"/>
      <c r="DI27" s="664"/>
      <c r="DJ27" s="664"/>
      <c r="DK27" s="665"/>
      <c r="DL27" s="639">
        <v>36723</v>
      </c>
      <c r="DM27" s="664"/>
      <c r="DN27" s="664"/>
      <c r="DO27" s="664"/>
      <c r="DP27" s="664"/>
      <c r="DQ27" s="664"/>
      <c r="DR27" s="664"/>
      <c r="DS27" s="664"/>
      <c r="DT27" s="664"/>
      <c r="DU27" s="664"/>
      <c r="DV27" s="665"/>
      <c r="DW27" s="635">
        <v>1.9</v>
      </c>
      <c r="DX27" s="666"/>
      <c r="DY27" s="666"/>
      <c r="DZ27" s="666"/>
      <c r="EA27" s="666"/>
      <c r="EB27" s="666"/>
      <c r="EC27" s="667"/>
    </row>
    <row r="28" spans="2:133" ht="11.25" customHeight="1" x14ac:dyDescent="0.15">
      <c r="B28" s="627" t="s">
        <v>300</v>
      </c>
      <c r="C28" s="628"/>
      <c r="D28" s="628"/>
      <c r="E28" s="628"/>
      <c r="F28" s="628"/>
      <c r="G28" s="628"/>
      <c r="H28" s="628"/>
      <c r="I28" s="628"/>
      <c r="J28" s="628"/>
      <c r="K28" s="628"/>
      <c r="L28" s="628"/>
      <c r="M28" s="628"/>
      <c r="N28" s="628"/>
      <c r="O28" s="628"/>
      <c r="P28" s="628"/>
      <c r="Q28" s="629"/>
      <c r="R28" s="630" t="s">
        <v>130</v>
      </c>
      <c r="S28" s="631"/>
      <c r="T28" s="631"/>
      <c r="U28" s="631"/>
      <c r="V28" s="631"/>
      <c r="W28" s="631"/>
      <c r="X28" s="631"/>
      <c r="Y28" s="632"/>
      <c r="Z28" s="633" t="s">
        <v>232</v>
      </c>
      <c r="AA28" s="633"/>
      <c r="AB28" s="633"/>
      <c r="AC28" s="633"/>
      <c r="AD28" s="634" t="s">
        <v>232</v>
      </c>
      <c r="AE28" s="634"/>
      <c r="AF28" s="634"/>
      <c r="AG28" s="634"/>
      <c r="AH28" s="634"/>
      <c r="AI28" s="634"/>
      <c r="AJ28" s="634"/>
      <c r="AK28" s="634"/>
      <c r="AL28" s="635" t="s">
        <v>130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301</v>
      </c>
      <c r="CE28" s="646"/>
      <c r="CF28" s="646"/>
      <c r="CG28" s="646"/>
      <c r="CH28" s="646"/>
      <c r="CI28" s="646"/>
      <c r="CJ28" s="646"/>
      <c r="CK28" s="646"/>
      <c r="CL28" s="646"/>
      <c r="CM28" s="646"/>
      <c r="CN28" s="646"/>
      <c r="CO28" s="646"/>
      <c r="CP28" s="646"/>
      <c r="CQ28" s="647"/>
      <c r="CR28" s="630">
        <v>462257</v>
      </c>
      <c r="CS28" s="631"/>
      <c r="CT28" s="631"/>
      <c r="CU28" s="631"/>
      <c r="CV28" s="631"/>
      <c r="CW28" s="631"/>
      <c r="CX28" s="631"/>
      <c r="CY28" s="632"/>
      <c r="CZ28" s="635">
        <v>15.3</v>
      </c>
      <c r="DA28" s="666"/>
      <c r="DB28" s="666"/>
      <c r="DC28" s="672"/>
      <c r="DD28" s="639">
        <v>462257</v>
      </c>
      <c r="DE28" s="631"/>
      <c r="DF28" s="631"/>
      <c r="DG28" s="631"/>
      <c r="DH28" s="631"/>
      <c r="DI28" s="631"/>
      <c r="DJ28" s="631"/>
      <c r="DK28" s="632"/>
      <c r="DL28" s="639">
        <v>462257</v>
      </c>
      <c r="DM28" s="631"/>
      <c r="DN28" s="631"/>
      <c r="DO28" s="631"/>
      <c r="DP28" s="631"/>
      <c r="DQ28" s="631"/>
      <c r="DR28" s="631"/>
      <c r="DS28" s="631"/>
      <c r="DT28" s="631"/>
      <c r="DU28" s="631"/>
      <c r="DV28" s="632"/>
      <c r="DW28" s="635">
        <v>23.4</v>
      </c>
      <c r="DX28" s="666"/>
      <c r="DY28" s="666"/>
      <c r="DZ28" s="666"/>
      <c r="EA28" s="666"/>
      <c r="EB28" s="666"/>
      <c r="EC28" s="667"/>
    </row>
    <row r="29" spans="2:133" ht="11.25" customHeight="1" x14ac:dyDescent="0.15">
      <c r="B29" s="627" t="s">
        <v>302</v>
      </c>
      <c r="C29" s="628"/>
      <c r="D29" s="628"/>
      <c r="E29" s="628"/>
      <c r="F29" s="628"/>
      <c r="G29" s="628"/>
      <c r="H29" s="628"/>
      <c r="I29" s="628"/>
      <c r="J29" s="628"/>
      <c r="K29" s="628"/>
      <c r="L29" s="628"/>
      <c r="M29" s="628"/>
      <c r="N29" s="628"/>
      <c r="O29" s="628"/>
      <c r="P29" s="628"/>
      <c r="Q29" s="629"/>
      <c r="R29" s="630">
        <v>6349</v>
      </c>
      <c r="S29" s="631"/>
      <c r="T29" s="631"/>
      <c r="U29" s="631"/>
      <c r="V29" s="631"/>
      <c r="W29" s="631"/>
      <c r="X29" s="631"/>
      <c r="Y29" s="632"/>
      <c r="Z29" s="633">
        <v>0.2</v>
      </c>
      <c r="AA29" s="633"/>
      <c r="AB29" s="633"/>
      <c r="AC29" s="633"/>
      <c r="AD29" s="634" t="s">
        <v>232</v>
      </c>
      <c r="AE29" s="634"/>
      <c r="AF29" s="634"/>
      <c r="AG29" s="634"/>
      <c r="AH29" s="634"/>
      <c r="AI29" s="634"/>
      <c r="AJ29" s="634"/>
      <c r="AK29" s="634"/>
      <c r="AL29" s="635" t="s">
        <v>232</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303</v>
      </c>
      <c r="CE29" s="680"/>
      <c r="CF29" s="645" t="s">
        <v>70</v>
      </c>
      <c r="CG29" s="646"/>
      <c r="CH29" s="646"/>
      <c r="CI29" s="646"/>
      <c r="CJ29" s="646"/>
      <c r="CK29" s="646"/>
      <c r="CL29" s="646"/>
      <c r="CM29" s="646"/>
      <c r="CN29" s="646"/>
      <c r="CO29" s="646"/>
      <c r="CP29" s="646"/>
      <c r="CQ29" s="647"/>
      <c r="CR29" s="630">
        <v>461997</v>
      </c>
      <c r="CS29" s="664"/>
      <c r="CT29" s="664"/>
      <c r="CU29" s="664"/>
      <c r="CV29" s="664"/>
      <c r="CW29" s="664"/>
      <c r="CX29" s="664"/>
      <c r="CY29" s="665"/>
      <c r="CZ29" s="635">
        <v>15.3</v>
      </c>
      <c r="DA29" s="666"/>
      <c r="DB29" s="666"/>
      <c r="DC29" s="672"/>
      <c r="DD29" s="639">
        <v>461997</v>
      </c>
      <c r="DE29" s="664"/>
      <c r="DF29" s="664"/>
      <c r="DG29" s="664"/>
      <c r="DH29" s="664"/>
      <c r="DI29" s="664"/>
      <c r="DJ29" s="664"/>
      <c r="DK29" s="665"/>
      <c r="DL29" s="639">
        <v>461997</v>
      </c>
      <c r="DM29" s="664"/>
      <c r="DN29" s="664"/>
      <c r="DO29" s="664"/>
      <c r="DP29" s="664"/>
      <c r="DQ29" s="664"/>
      <c r="DR29" s="664"/>
      <c r="DS29" s="664"/>
      <c r="DT29" s="664"/>
      <c r="DU29" s="664"/>
      <c r="DV29" s="665"/>
      <c r="DW29" s="635">
        <v>23.4</v>
      </c>
      <c r="DX29" s="666"/>
      <c r="DY29" s="666"/>
      <c r="DZ29" s="666"/>
      <c r="EA29" s="666"/>
      <c r="EB29" s="666"/>
      <c r="EC29" s="667"/>
    </row>
    <row r="30" spans="2:133" ht="11.25" customHeight="1" x14ac:dyDescent="0.15">
      <c r="B30" s="627" t="s">
        <v>304</v>
      </c>
      <c r="C30" s="628"/>
      <c r="D30" s="628"/>
      <c r="E30" s="628"/>
      <c r="F30" s="628"/>
      <c r="G30" s="628"/>
      <c r="H30" s="628"/>
      <c r="I30" s="628"/>
      <c r="J30" s="628"/>
      <c r="K30" s="628"/>
      <c r="L30" s="628"/>
      <c r="M30" s="628"/>
      <c r="N30" s="628"/>
      <c r="O30" s="628"/>
      <c r="P30" s="628"/>
      <c r="Q30" s="629"/>
      <c r="R30" s="630">
        <v>51734</v>
      </c>
      <c r="S30" s="631"/>
      <c r="T30" s="631"/>
      <c r="U30" s="631"/>
      <c r="V30" s="631"/>
      <c r="W30" s="631"/>
      <c r="X30" s="631"/>
      <c r="Y30" s="632"/>
      <c r="Z30" s="633">
        <v>1.7</v>
      </c>
      <c r="AA30" s="633"/>
      <c r="AB30" s="633"/>
      <c r="AC30" s="633"/>
      <c r="AD30" s="634" t="s">
        <v>232</v>
      </c>
      <c r="AE30" s="634"/>
      <c r="AF30" s="634"/>
      <c r="AG30" s="634"/>
      <c r="AH30" s="634"/>
      <c r="AI30" s="634"/>
      <c r="AJ30" s="634"/>
      <c r="AK30" s="634"/>
      <c r="AL30" s="635" t="s">
        <v>232</v>
      </c>
      <c r="AM30" s="636"/>
      <c r="AN30" s="636"/>
      <c r="AO30" s="637"/>
      <c r="AP30" s="609" t="s">
        <v>220</v>
      </c>
      <c r="AQ30" s="610"/>
      <c r="AR30" s="610"/>
      <c r="AS30" s="610"/>
      <c r="AT30" s="610"/>
      <c r="AU30" s="610"/>
      <c r="AV30" s="610"/>
      <c r="AW30" s="610"/>
      <c r="AX30" s="610"/>
      <c r="AY30" s="610"/>
      <c r="AZ30" s="610"/>
      <c r="BA30" s="610"/>
      <c r="BB30" s="610"/>
      <c r="BC30" s="610"/>
      <c r="BD30" s="610"/>
      <c r="BE30" s="610"/>
      <c r="BF30" s="611"/>
      <c r="BG30" s="609" t="s">
        <v>305</v>
      </c>
      <c r="BH30" s="677"/>
      <c r="BI30" s="677"/>
      <c r="BJ30" s="677"/>
      <c r="BK30" s="677"/>
      <c r="BL30" s="677"/>
      <c r="BM30" s="677"/>
      <c r="BN30" s="677"/>
      <c r="BO30" s="677"/>
      <c r="BP30" s="677"/>
      <c r="BQ30" s="678"/>
      <c r="BR30" s="609" t="s">
        <v>306</v>
      </c>
      <c r="BS30" s="677"/>
      <c r="BT30" s="677"/>
      <c r="BU30" s="677"/>
      <c r="BV30" s="677"/>
      <c r="BW30" s="677"/>
      <c r="BX30" s="677"/>
      <c r="BY30" s="677"/>
      <c r="BZ30" s="677"/>
      <c r="CA30" s="677"/>
      <c r="CB30" s="678"/>
      <c r="CD30" s="681"/>
      <c r="CE30" s="682"/>
      <c r="CF30" s="645" t="s">
        <v>307</v>
      </c>
      <c r="CG30" s="646"/>
      <c r="CH30" s="646"/>
      <c r="CI30" s="646"/>
      <c r="CJ30" s="646"/>
      <c r="CK30" s="646"/>
      <c r="CL30" s="646"/>
      <c r="CM30" s="646"/>
      <c r="CN30" s="646"/>
      <c r="CO30" s="646"/>
      <c r="CP30" s="646"/>
      <c r="CQ30" s="647"/>
      <c r="CR30" s="630">
        <v>453552</v>
      </c>
      <c r="CS30" s="631"/>
      <c r="CT30" s="631"/>
      <c r="CU30" s="631"/>
      <c r="CV30" s="631"/>
      <c r="CW30" s="631"/>
      <c r="CX30" s="631"/>
      <c r="CY30" s="632"/>
      <c r="CZ30" s="635">
        <v>15</v>
      </c>
      <c r="DA30" s="666"/>
      <c r="DB30" s="666"/>
      <c r="DC30" s="672"/>
      <c r="DD30" s="639">
        <v>453552</v>
      </c>
      <c r="DE30" s="631"/>
      <c r="DF30" s="631"/>
      <c r="DG30" s="631"/>
      <c r="DH30" s="631"/>
      <c r="DI30" s="631"/>
      <c r="DJ30" s="631"/>
      <c r="DK30" s="632"/>
      <c r="DL30" s="639">
        <v>453552</v>
      </c>
      <c r="DM30" s="631"/>
      <c r="DN30" s="631"/>
      <c r="DO30" s="631"/>
      <c r="DP30" s="631"/>
      <c r="DQ30" s="631"/>
      <c r="DR30" s="631"/>
      <c r="DS30" s="631"/>
      <c r="DT30" s="631"/>
      <c r="DU30" s="631"/>
      <c r="DV30" s="632"/>
      <c r="DW30" s="635">
        <v>23</v>
      </c>
      <c r="DX30" s="666"/>
      <c r="DY30" s="666"/>
      <c r="DZ30" s="666"/>
      <c r="EA30" s="666"/>
      <c r="EB30" s="666"/>
      <c r="EC30" s="667"/>
    </row>
    <row r="31" spans="2:133" ht="11.25" customHeight="1" x14ac:dyDescent="0.15">
      <c r="B31" s="627" t="s">
        <v>308</v>
      </c>
      <c r="C31" s="628"/>
      <c r="D31" s="628"/>
      <c r="E31" s="628"/>
      <c r="F31" s="628"/>
      <c r="G31" s="628"/>
      <c r="H31" s="628"/>
      <c r="I31" s="628"/>
      <c r="J31" s="628"/>
      <c r="K31" s="628"/>
      <c r="L31" s="628"/>
      <c r="M31" s="628"/>
      <c r="N31" s="628"/>
      <c r="O31" s="628"/>
      <c r="P31" s="628"/>
      <c r="Q31" s="629"/>
      <c r="R31" s="630">
        <v>757</v>
      </c>
      <c r="S31" s="631"/>
      <c r="T31" s="631"/>
      <c r="U31" s="631"/>
      <c r="V31" s="631"/>
      <c r="W31" s="631"/>
      <c r="X31" s="631"/>
      <c r="Y31" s="632"/>
      <c r="Z31" s="633">
        <v>0</v>
      </c>
      <c r="AA31" s="633"/>
      <c r="AB31" s="633"/>
      <c r="AC31" s="633"/>
      <c r="AD31" s="634" t="s">
        <v>232</v>
      </c>
      <c r="AE31" s="634"/>
      <c r="AF31" s="634"/>
      <c r="AG31" s="634"/>
      <c r="AH31" s="634"/>
      <c r="AI31" s="634"/>
      <c r="AJ31" s="634"/>
      <c r="AK31" s="634"/>
      <c r="AL31" s="635" t="s">
        <v>232</v>
      </c>
      <c r="AM31" s="636"/>
      <c r="AN31" s="636"/>
      <c r="AO31" s="637"/>
      <c r="AP31" s="690" t="s">
        <v>309</v>
      </c>
      <c r="AQ31" s="691"/>
      <c r="AR31" s="691"/>
      <c r="AS31" s="691"/>
      <c r="AT31" s="696" t="s">
        <v>310</v>
      </c>
      <c r="AU31" s="217"/>
      <c r="AV31" s="217"/>
      <c r="AW31" s="217"/>
      <c r="AX31" s="616" t="s">
        <v>187</v>
      </c>
      <c r="AY31" s="617"/>
      <c r="AZ31" s="617"/>
      <c r="BA31" s="617"/>
      <c r="BB31" s="617"/>
      <c r="BC31" s="617"/>
      <c r="BD31" s="617"/>
      <c r="BE31" s="617"/>
      <c r="BF31" s="618"/>
      <c r="BG31" s="689">
        <v>98.5</v>
      </c>
      <c r="BH31" s="685"/>
      <c r="BI31" s="685"/>
      <c r="BJ31" s="685"/>
      <c r="BK31" s="685"/>
      <c r="BL31" s="685"/>
      <c r="BM31" s="625">
        <v>95.7</v>
      </c>
      <c r="BN31" s="685"/>
      <c r="BO31" s="685"/>
      <c r="BP31" s="685"/>
      <c r="BQ31" s="686"/>
      <c r="BR31" s="689">
        <v>62.8</v>
      </c>
      <c r="BS31" s="685"/>
      <c r="BT31" s="685"/>
      <c r="BU31" s="685"/>
      <c r="BV31" s="685"/>
      <c r="BW31" s="685"/>
      <c r="BX31" s="625">
        <v>60.7</v>
      </c>
      <c r="BY31" s="685"/>
      <c r="BZ31" s="685"/>
      <c r="CA31" s="685"/>
      <c r="CB31" s="686"/>
      <c r="CD31" s="681"/>
      <c r="CE31" s="682"/>
      <c r="CF31" s="645" t="s">
        <v>311</v>
      </c>
      <c r="CG31" s="646"/>
      <c r="CH31" s="646"/>
      <c r="CI31" s="646"/>
      <c r="CJ31" s="646"/>
      <c r="CK31" s="646"/>
      <c r="CL31" s="646"/>
      <c r="CM31" s="646"/>
      <c r="CN31" s="646"/>
      <c r="CO31" s="646"/>
      <c r="CP31" s="646"/>
      <c r="CQ31" s="647"/>
      <c r="CR31" s="630">
        <v>8445</v>
      </c>
      <c r="CS31" s="664"/>
      <c r="CT31" s="664"/>
      <c r="CU31" s="664"/>
      <c r="CV31" s="664"/>
      <c r="CW31" s="664"/>
      <c r="CX31" s="664"/>
      <c r="CY31" s="665"/>
      <c r="CZ31" s="635">
        <v>0.3</v>
      </c>
      <c r="DA31" s="666"/>
      <c r="DB31" s="666"/>
      <c r="DC31" s="672"/>
      <c r="DD31" s="639">
        <v>8445</v>
      </c>
      <c r="DE31" s="664"/>
      <c r="DF31" s="664"/>
      <c r="DG31" s="664"/>
      <c r="DH31" s="664"/>
      <c r="DI31" s="664"/>
      <c r="DJ31" s="664"/>
      <c r="DK31" s="665"/>
      <c r="DL31" s="639">
        <v>8445</v>
      </c>
      <c r="DM31" s="664"/>
      <c r="DN31" s="664"/>
      <c r="DO31" s="664"/>
      <c r="DP31" s="664"/>
      <c r="DQ31" s="664"/>
      <c r="DR31" s="664"/>
      <c r="DS31" s="664"/>
      <c r="DT31" s="664"/>
      <c r="DU31" s="664"/>
      <c r="DV31" s="665"/>
      <c r="DW31" s="635">
        <v>0.4</v>
      </c>
      <c r="DX31" s="666"/>
      <c r="DY31" s="666"/>
      <c r="DZ31" s="666"/>
      <c r="EA31" s="666"/>
      <c r="EB31" s="666"/>
      <c r="EC31" s="667"/>
    </row>
    <row r="32" spans="2:133" ht="11.25" customHeight="1" x14ac:dyDescent="0.15">
      <c r="B32" s="627" t="s">
        <v>312</v>
      </c>
      <c r="C32" s="628"/>
      <c r="D32" s="628"/>
      <c r="E32" s="628"/>
      <c r="F32" s="628"/>
      <c r="G32" s="628"/>
      <c r="H32" s="628"/>
      <c r="I32" s="628"/>
      <c r="J32" s="628"/>
      <c r="K32" s="628"/>
      <c r="L32" s="628"/>
      <c r="M32" s="628"/>
      <c r="N32" s="628"/>
      <c r="O32" s="628"/>
      <c r="P32" s="628"/>
      <c r="Q32" s="629"/>
      <c r="R32" s="630">
        <v>170865</v>
      </c>
      <c r="S32" s="631"/>
      <c r="T32" s="631"/>
      <c r="U32" s="631"/>
      <c r="V32" s="631"/>
      <c r="W32" s="631"/>
      <c r="X32" s="631"/>
      <c r="Y32" s="632"/>
      <c r="Z32" s="633">
        <v>5.5</v>
      </c>
      <c r="AA32" s="633"/>
      <c r="AB32" s="633"/>
      <c r="AC32" s="633"/>
      <c r="AD32" s="634" t="s">
        <v>232</v>
      </c>
      <c r="AE32" s="634"/>
      <c r="AF32" s="634"/>
      <c r="AG32" s="634"/>
      <c r="AH32" s="634"/>
      <c r="AI32" s="634"/>
      <c r="AJ32" s="634"/>
      <c r="AK32" s="634"/>
      <c r="AL32" s="635" t="s">
        <v>130</v>
      </c>
      <c r="AM32" s="636"/>
      <c r="AN32" s="636"/>
      <c r="AO32" s="637"/>
      <c r="AP32" s="692"/>
      <c r="AQ32" s="693"/>
      <c r="AR32" s="693"/>
      <c r="AS32" s="693"/>
      <c r="AT32" s="697"/>
      <c r="AU32" s="216" t="s">
        <v>313</v>
      </c>
      <c r="AV32" s="216"/>
      <c r="AW32" s="216"/>
      <c r="AX32" s="627" t="s">
        <v>314</v>
      </c>
      <c r="AY32" s="628"/>
      <c r="AZ32" s="628"/>
      <c r="BA32" s="628"/>
      <c r="BB32" s="628"/>
      <c r="BC32" s="628"/>
      <c r="BD32" s="628"/>
      <c r="BE32" s="628"/>
      <c r="BF32" s="629"/>
      <c r="BG32" s="699">
        <v>98.1</v>
      </c>
      <c r="BH32" s="664"/>
      <c r="BI32" s="664"/>
      <c r="BJ32" s="664"/>
      <c r="BK32" s="664"/>
      <c r="BL32" s="664"/>
      <c r="BM32" s="636">
        <v>94.7</v>
      </c>
      <c r="BN32" s="687"/>
      <c r="BO32" s="687"/>
      <c r="BP32" s="687"/>
      <c r="BQ32" s="688"/>
      <c r="BR32" s="699">
        <v>96.7</v>
      </c>
      <c r="BS32" s="664"/>
      <c r="BT32" s="664"/>
      <c r="BU32" s="664"/>
      <c r="BV32" s="664"/>
      <c r="BW32" s="664"/>
      <c r="BX32" s="636">
        <v>94.7</v>
      </c>
      <c r="BY32" s="687"/>
      <c r="BZ32" s="687"/>
      <c r="CA32" s="687"/>
      <c r="CB32" s="688"/>
      <c r="CD32" s="683"/>
      <c r="CE32" s="684"/>
      <c r="CF32" s="645" t="s">
        <v>315</v>
      </c>
      <c r="CG32" s="646"/>
      <c r="CH32" s="646"/>
      <c r="CI32" s="646"/>
      <c r="CJ32" s="646"/>
      <c r="CK32" s="646"/>
      <c r="CL32" s="646"/>
      <c r="CM32" s="646"/>
      <c r="CN32" s="646"/>
      <c r="CO32" s="646"/>
      <c r="CP32" s="646"/>
      <c r="CQ32" s="647"/>
      <c r="CR32" s="630">
        <v>260</v>
      </c>
      <c r="CS32" s="631"/>
      <c r="CT32" s="631"/>
      <c r="CU32" s="631"/>
      <c r="CV32" s="631"/>
      <c r="CW32" s="631"/>
      <c r="CX32" s="631"/>
      <c r="CY32" s="632"/>
      <c r="CZ32" s="635">
        <v>0</v>
      </c>
      <c r="DA32" s="666"/>
      <c r="DB32" s="666"/>
      <c r="DC32" s="672"/>
      <c r="DD32" s="639">
        <v>260</v>
      </c>
      <c r="DE32" s="631"/>
      <c r="DF32" s="631"/>
      <c r="DG32" s="631"/>
      <c r="DH32" s="631"/>
      <c r="DI32" s="631"/>
      <c r="DJ32" s="631"/>
      <c r="DK32" s="632"/>
      <c r="DL32" s="639">
        <v>260</v>
      </c>
      <c r="DM32" s="631"/>
      <c r="DN32" s="631"/>
      <c r="DO32" s="631"/>
      <c r="DP32" s="631"/>
      <c r="DQ32" s="631"/>
      <c r="DR32" s="631"/>
      <c r="DS32" s="631"/>
      <c r="DT32" s="631"/>
      <c r="DU32" s="631"/>
      <c r="DV32" s="632"/>
      <c r="DW32" s="635">
        <v>0</v>
      </c>
      <c r="DX32" s="666"/>
      <c r="DY32" s="666"/>
      <c r="DZ32" s="666"/>
      <c r="EA32" s="666"/>
      <c r="EB32" s="666"/>
      <c r="EC32" s="667"/>
    </row>
    <row r="33" spans="2:133" ht="11.25" customHeight="1" x14ac:dyDescent="0.15">
      <c r="B33" s="668" t="s">
        <v>316</v>
      </c>
      <c r="C33" s="669"/>
      <c r="D33" s="669"/>
      <c r="E33" s="669"/>
      <c r="F33" s="669"/>
      <c r="G33" s="669"/>
      <c r="H33" s="669"/>
      <c r="I33" s="669"/>
      <c r="J33" s="669"/>
      <c r="K33" s="669"/>
      <c r="L33" s="669"/>
      <c r="M33" s="669"/>
      <c r="N33" s="669"/>
      <c r="O33" s="669"/>
      <c r="P33" s="669"/>
      <c r="Q33" s="670"/>
      <c r="R33" s="630" t="s">
        <v>130</v>
      </c>
      <c r="S33" s="631"/>
      <c r="T33" s="631"/>
      <c r="U33" s="631"/>
      <c r="V33" s="631"/>
      <c r="W33" s="631"/>
      <c r="X33" s="631"/>
      <c r="Y33" s="632"/>
      <c r="Z33" s="633" t="s">
        <v>130</v>
      </c>
      <c r="AA33" s="633"/>
      <c r="AB33" s="633"/>
      <c r="AC33" s="633"/>
      <c r="AD33" s="634" t="s">
        <v>130</v>
      </c>
      <c r="AE33" s="634"/>
      <c r="AF33" s="634"/>
      <c r="AG33" s="634"/>
      <c r="AH33" s="634"/>
      <c r="AI33" s="634"/>
      <c r="AJ33" s="634"/>
      <c r="AK33" s="634"/>
      <c r="AL33" s="635" t="s">
        <v>232</v>
      </c>
      <c r="AM33" s="636"/>
      <c r="AN33" s="636"/>
      <c r="AO33" s="637"/>
      <c r="AP33" s="694"/>
      <c r="AQ33" s="695"/>
      <c r="AR33" s="695"/>
      <c r="AS33" s="695"/>
      <c r="AT33" s="698"/>
      <c r="AU33" s="218"/>
      <c r="AV33" s="218"/>
      <c r="AW33" s="218"/>
      <c r="AX33" s="674" t="s">
        <v>317</v>
      </c>
      <c r="AY33" s="675"/>
      <c r="AZ33" s="675"/>
      <c r="BA33" s="675"/>
      <c r="BB33" s="675"/>
      <c r="BC33" s="675"/>
      <c r="BD33" s="675"/>
      <c r="BE33" s="675"/>
      <c r="BF33" s="676"/>
      <c r="BG33" s="700">
        <v>98.6</v>
      </c>
      <c r="BH33" s="701"/>
      <c r="BI33" s="701"/>
      <c r="BJ33" s="701"/>
      <c r="BK33" s="701"/>
      <c r="BL33" s="701"/>
      <c r="BM33" s="702">
        <v>95.8</v>
      </c>
      <c r="BN33" s="701"/>
      <c r="BO33" s="701"/>
      <c r="BP33" s="701"/>
      <c r="BQ33" s="703"/>
      <c r="BR33" s="700">
        <v>46.7</v>
      </c>
      <c r="BS33" s="701"/>
      <c r="BT33" s="701"/>
      <c r="BU33" s="701"/>
      <c r="BV33" s="701"/>
      <c r="BW33" s="701"/>
      <c r="BX33" s="702">
        <v>44.9</v>
      </c>
      <c r="BY33" s="701"/>
      <c r="BZ33" s="701"/>
      <c r="CA33" s="701"/>
      <c r="CB33" s="703"/>
      <c r="CD33" s="645" t="s">
        <v>318</v>
      </c>
      <c r="CE33" s="646"/>
      <c r="CF33" s="646"/>
      <c r="CG33" s="646"/>
      <c r="CH33" s="646"/>
      <c r="CI33" s="646"/>
      <c r="CJ33" s="646"/>
      <c r="CK33" s="646"/>
      <c r="CL33" s="646"/>
      <c r="CM33" s="646"/>
      <c r="CN33" s="646"/>
      <c r="CO33" s="646"/>
      <c r="CP33" s="646"/>
      <c r="CQ33" s="647"/>
      <c r="CR33" s="630">
        <v>1195503</v>
      </c>
      <c r="CS33" s="664"/>
      <c r="CT33" s="664"/>
      <c r="CU33" s="664"/>
      <c r="CV33" s="664"/>
      <c r="CW33" s="664"/>
      <c r="CX33" s="664"/>
      <c r="CY33" s="665"/>
      <c r="CZ33" s="635">
        <v>39.6</v>
      </c>
      <c r="DA33" s="666"/>
      <c r="DB33" s="666"/>
      <c r="DC33" s="672"/>
      <c r="DD33" s="639">
        <v>948367</v>
      </c>
      <c r="DE33" s="664"/>
      <c r="DF33" s="664"/>
      <c r="DG33" s="664"/>
      <c r="DH33" s="664"/>
      <c r="DI33" s="664"/>
      <c r="DJ33" s="664"/>
      <c r="DK33" s="665"/>
      <c r="DL33" s="639">
        <v>805574</v>
      </c>
      <c r="DM33" s="664"/>
      <c r="DN33" s="664"/>
      <c r="DO33" s="664"/>
      <c r="DP33" s="664"/>
      <c r="DQ33" s="664"/>
      <c r="DR33" s="664"/>
      <c r="DS33" s="664"/>
      <c r="DT33" s="664"/>
      <c r="DU33" s="664"/>
      <c r="DV33" s="665"/>
      <c r="DW33" s="635">
        <v>40.799999999999997</v>
      </c>
      <c r="DX33" s="666"/>
      <c r="DY33" s="666"/>
      <c r="DZ33" s="666"/>
      <c r="EA33" s="666"/>
      <c r="EB33" s="666"/>
      <c r="EC33" s="667"/>
    </row>
    <row r="34" spans="2:133" ht="11.25" customHeight="1" x14ac:dyDescent="0.15">
      <c r="B34" s="627" t="s">
        <v>319</v>
      </c>
      <c r="C34" s="628"/>
      <c r="D34" s="628"/>
      <c r="E34" s="628"/>
      <c r="F34" s="628"/>
      <c r="G34" s="628"/>
      <c r="H34" s="628"/>
      <c r="I34" s="628"/>
      <c r="J34" s="628"/>
      <c r="K34" s="628"/>
      <c r="L34" s="628"/>
      <c r="M34" s="628"/>
      <c r="N34" s="628"/>
      <c r="O34" s="628"/>
      <c r="P34" s="628"/>
      <c r="Q34" s="629"/>
      <c r="R34" s="630">
        <v>68582</v>
      </c>
      <c r="S34" s="631"/>
      <c r="T34" s="631"/>
      <c r="U34" s="631"/>
      <c r="V34" s="631"/>
      <c r="W34" s="631"/>
      <c r="X34" s="631"/>
      <c r="Y34" s="632"/>
      <c r="Z34" s="633">
        <v>2.2000000000000002</v>
      </c>
      <c r="AA34" s="633"/>
      <c r="AB34" s="633"/>
      <c r="AC34" s="633"/>
      <c r="AD34" s="634" t="s">
        <v>232</v>
      </c>
      <c r="AE34" s="634"/>
      <c r="AF34" s="634"/>
      <c r="AG34" s="634"/>
      <c r="AH34" s="634"/>
      <c r="AI34" s="634"/>
      <c r="AJ34" s="634"/>
      <c r="AK34" s="634"/>
      <c r="AL34" s="635" t="s">
        <v>232</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320</v>
      </c>
      <c r="CE34" s="646"/>
      <c r="CF34" s="646"/>
      <c r="CG34" s="646"/>
      <c r="CH34" s="646"/>
      <c r="CI34" s="646"/>
      <c r="CJ34" s="646"/>
      <c r="CK34" s="646"/>
      <c r="CL34" s="646"/>
      <c r="CM34" s="646"/>
      <c r="CN34" s="646"/>
      <c r="CO34" s="646"/>
      <c r="CP34" s="646"/>
      <c r="CQ34" s="647"/>
      <c r="CR34" s="630">
        <v>414627</v>
      </c>
      <c r="CS34" s="631"/>
      <c r="CT34" s="631"/>
      <c r="CU34" s="631"/>
      <c r="CV34" s="631"/>
      <c r="CW34" s="631"/>
      <c r="CX34" s="631"/>
      <c r="CY34" s="632"/>
      <c r="CZ34" s="635">
        <v>13.7</v>
      </c>
      <c r="DA34" s="666"/>
      <c r="DB34" s="666"/>
      <c r="DC34" s="672"/>
      <c r="DD34" s="639">
        <v>293238</v>
      </c>
      <c r="DE34" s="631"/>
      <c r="DF34" s="631"/>
      <c r="DG34" s="631"/>
      <c r="DH34" s="631"/>
      <c r="DI34" s="631"/>
      <c r="DJ34" s="631"/>
      <c r="DK34" s="632"/>
      <c r="DL34" s="639">
        <v>284103</v>
      </c>
      <c r="DM34" s="631"/>
      <c r="DN34" s="631"/>
      <c r="DO34" s="631"/>
      <c r="DP34" s="631"/>
      <c r="DQ34" s="631"/>
      <c r="DR34" s="631"/>
      <c r="DS34" s="631"/>
      <c r="DT34" s="631"/>
      <c r="DU34" s="631"/>
      <c r="DV34" s="632"/>
      <c r="DW34" s="635">
        <v>14.4</v>
      </c>
      <c r="DX34" s="666"/>
      <c r="DY34" s="666"/>
      <c r="DZ34" s="666"/>
      <c r="EA34" s="666"/>
      <c r="EB34" s="666"/>
      <c r="EC34" s="667"/>
    </row>
    <row r="35" spans="2:133" ht="11.25" customHeight="1" x14ac:dyDescent="0.15">
      <c r="B35" s="627" t="s">
        <v>321</v>
      </c>
      <c r="C35" s="628"/>
      <c r="D35" s="628"/>
      <c r="E35" s="628"/>
      <c r="F35" s="628"/>
      <c r="G35" s="628"/>
      <c r="H35" s="628"/>
      <c r="I35" s="628"/>
      <c r="J35" s="628"/>
      <c r="K35" s="628"/>
      <c r="L35" s="628"/>
      <c r="M35" s="628"/>
      <c r="N35" s="628"/>
      <c r="O35" s="628"/>
      <c r="P35" s="628"/>
      <c r="Q35" s="629"/>
      <c r="R35" s="630">
        <v>54777</v>
      </c>
      <c r="S35" s="631"/>
      <c r="T35" s="631"/>
      <c r="U35" s="631"/>
      <c r="V35" s="631"/>
      <c r="W35" s="631"/>
      <c r="X35" s="631"/>
      <c r="Y35" s="632"/>
      <c r="Z35" s="633">
        <v>1.8</v>
      </c>
      <c r="AA35" s="633"/>
      <c r="AB35" s="633"/>
      <c r="AC35" s="633"/>
      <c r="AD35" s="634" t="s">
        <v>232</v>
      </c>
      <c r="AE35" s="634"/>
      <c r="AF35" s="634"/>
      <c r="AG35" s="634"/>
      <c r="AH35" s="634"/>
      <c r="AI35" s="634"/>
      <c r="AJ35" s="634"/>
      <c r="AK35" s="634"/>
      <c r="AL35" s="635" t="s">
        <v>232</v>
      </c>
      <c r="AM35" s="636"/>
      <c r="AN35" s="636"/>
      <c r="AO35" s="637"/>
      <c r="AP35" s="221"/>
      <c r="AQ35" s="609" t="s">
        <v>322</v>
      </c>
      <c r="AR35" s="610"/>
      <c r="AS35" s="610"/>
      <c r="AT35" s="610"/>
      <c r="AU35" s="610"/>
      <c r="AV35" s="610"/>
      <c r="AW35" s="610"/>
      <c r="AX35" s="610"/>
      <c r="AY35" s="610"/>
      <c r="AZ35" s="610"/>
      <c r="BA35" s="610"/>
      <c r="BB35" s="610"/>
      <c r="BC35" s="610"/>
      <c r="BD35" s="610"/>
      <c r="BE35" s="610"/>
      <c r="BF35" s="611"/>
      <c r="BG35" s="609" t="s">
        <v>323</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324</v>
      </c>
      <c r="CE35" s="646"/>
      <c r="CF35" s="646"/>
      <c r="CG35" s="646"/>
      <c r="CH35" s="646"/>
      <c r="CI35" s="646"/>
      <c r="CJ35" s="646"/>
      <c r="CK35" s="646"/>
      <c r="CL35" s="646"/>
      <c r="CM35" s="646"/>
      <c r="CN35" s="646"/>
      <c r="CO35" s="646"/>
      <c r="CP35" s="646"/>
      <c r="CQ35" s="647"/>
      <c r="CR35" s="630">
        <v>93016</v>
      </c>
      <c r="CS35" s="664"/>
      <c r="CT35" s="664"/>
      <c r="CU35" s="664"/>
      <c r="CV35" s="664"/>
      <c r="CW35" s="664"/>
      <c r="CX35" s="664"/>
      <c r="CY35" s="665"/>
      <c r="CZ35" s="635">
        <v>3.1</v>
      </c>
      <c r="DA35" s="666"/>
      <c r="DB35" s="666"/>
      <c r="DC35" s="672"/>
      <c r="DD35" s="639">
        <v>67426</v>
      </c>
      <c r="DE35" s="664"/>
      <c r="DF35" s="664"/>
      <c r="DG35" s="664"/>
      <c r="DH35" s="664"/>
      <c r="DI35" s="664"/>
      <c r="DJ35" s="664"/>
      <c r="DK35" s="665"/>
      <c r="DL35" s="639">
        <v>67426</v>
      </c>
      <c r="DM35" s="664"/>
      <c r="DN35" s="664"/>
      <c r="DO35" s="664"/>
      <c r="DP35" s="664"/>
      <c r="DQ35" s="664"/>
      <c r="DR35" s="664"/>
      <c r="DS35" s="664"/>
      <c r="DT35" s="664"/>
      <c r="DU35" s="664"/>
      <c r="DV35" s="665"/>
      <c r="DW35" s="635">
        <v>3.4</v>
      </c>
      <c r="DX35" s="666"/>
      <c r="DY35" s="666"/>
      <c r="DZ35" s="666"/>
      <c r="EA35" s="666"/>
      <c r="EB35" s="666"/>
      <c r="EC35" s="667"/>
    </row>
    <row r="36" spans="2:133" ht="11.25" customHeight="1" x14ac:dyDescent="0.15">
      <c r="B36" s="627" t="s">
        <v>325</v>
      </c>
      <c r="C36" s="628"/>
      <c r="D36" s="628"/>
      <c r="E36" s="628"/>
      <c r="F36" s="628"/>
      <c r="G36" s="628"/>
      <c r="H36" s="628"/>
      <c r="I36" s="628"/>
      <c r="J36" s="628"/>
      <c r="K36" s="628"/>
      <c r="L36" s="628"/>
      <c r="M36" s="628"/>
      <c r="N36" s="628"/>
      <c r="O36" s="628"/>
      <c r="P36" s="628"/>
      <c r="Q36" s="629"/>
      <c r="R36" s="630">
        <v>17538</v>
      </c>
      <c r="S36" s="631"/>
      <c r="T36" s="631"/>
      <c r="U36" s="631"/>
      <c r="V36" s="631"/>
      <c r="W36" s="631"/>
      <c r="X36" s="631"/>
      <c r="Y36" s="632"/>
      <c r="Z36" s="633">
        <v>0.6</v>
      </c>
      <c r="AA36" s="633"/>
      <c r="AB36" s="633"/>
      <c r="AC36" s="633"/>
      <c r="AD36" s="634" t="s">
        <v>130</v>
      </c>
      <c r="AE36" s="634"/>
      <c r="AF36" s="634"/>
      <c r="AG36" s="634"/>
      <c r="AH36" s="634"/>
      <c r="AI36" s="634"/>
      <c r="AJ36" s="634"/>
      <c r="AK36" s="634"/>
      <c r="AL36" s="635" t="s">
        <v>232</v>
      </c>
      <c r="AM36" s="636"/>
      <c r="AN36" s="636"/>
      <c r="AO36" s="637"/>
      <c r="AP36" s="221"/>
      <c r="AQ36" s="704" t="s">
        <v>326</v>
      </c>
      <c r="AR36" s="705"/>
      <c r="AS36" s="705"/>
      <c r="AT36" s="705"/>
      <c r="AU36" s="705"/>
      <c r="AV36" s="705"/>
      <c r="AW36" s="705"/>
      <c r="AX36" s="705"/>
      <c r="AY36" s="706"/>
      <c r="AZ36" s="619">
        <v>185407</v>
      </c>
      <c r="BA36" s="620"/>
      <c r="BB36" s="620"/>
      <c r="BC36" s="620"/>
      <c r="BD36" s="620"/>
      <c r="BE36" s="620"/>
      <c r="BF36" s="707"/>
      <c r="BG36" s="641" t="s">
        <v>327</v>
      </c>
      <c r="BH36" s="642"/>
      <c r="BI36" s="642"/>
      <c r="BJ36" s="642"/>
      <c r="BK36" s="642"/>
      <c r="BL36" s="642"/>
      <c r="BM36" s="642"/>
      <c r="BN36" s="642"/>
      <c r="BO36" s="642"/>
      <c r="BP36" s="642"/>
      <c r="BQ36" s="642"/>
      <c r="BR36" s="642"/>
      <c r="BS36" s="642"/>
      <c r="BT36" s="642"/>
      <c r="BU36" s="643"/>
      <c r="BV36" s="619">
        <v>2804</v>
      </c>
      <c r="BW36" s="620"/>
      <c r="BX36" s="620"/>
      <c r="BY36" s="620"/>
      <c r="BZ36" s="620"/>
      <c r="CA36" s="620"/>
      <c r="CB36" s="707"/>
      <c r="CD36" s="645" t="s">
        <v>328</v>
      </c>
      <c r="CE36" s="646"/>
      <c r="CF36" s="646"/>
      <c r="CG36" s="646"/>
      <c r="CH36" s="646"/>
      <c r="CI36" s="646"/>
      <c r="CJ36" s="646"/>
      <c r="CK36" s="646"/>
      <c r="CL36" s="646"/>
      <c r="CM36" s="646"/>
      <c r="CN36" s="646"/>
      <c r="CO36" s="646"/>
      <c r="CP36" s="646"/>
      <c r="CQ36" s="647"/>
      <c r="CR36" s="630">
        <v>369116</v>
      </c>
      <c r="CS36" s="631"/>
      <c r="CT36" s="631"/>
      <c r="CU36" s="631"/>
      <c r="CV36" s="631"/>
      <c r="CW36" s="631"/>
      <c r="CX36" s="631"/>
      <c r="CY36" s="632"/>
      <c r="CZ36" s="635">
        <v>12.2</v>
      </c>
      <c r="DA36" s="666"/>
      <c r="DB36" s="666"/>
      <c r="DC36" s="672"/>
      <c r="DD36" s="639">
        <v>338103</v>
      </c>
      <c r="DE36" s="631"/>
      <c r="DF36" s="631"/>
      <c r="DG36" s="631"/>
      <c r="DH36" s="631"/>
      <c r="DI36" s="631"/>
      <c r="DJ36" s="631"/>
      <c r="DK36" s="632"/>
      <c r="DL36" s="639">
        <v>299447</v>
      </c>
      <c r="DM36" s="631"/>
      <c r="DN36" s="631"/>
      <c r="DO36" s="631"/>
      <c r="DP36" s="631"/>
      <c r="DQ36" s="631"/>
      <c r="DR36" s="631"/>
      <c r="DS36" s="631"/>
      <c r="DT36" s="631"/>
      <c r="DU36" s="631"/>
      <c r="DV36" s="632"/>
      <c r="DW36" s="635">
        <v>15.2</v>
      </c>
      <c r="DX36" s="666"/>
      <c r="DY36" s="666"/>
      <c r="DZ36" s="666"/>
      <c r="EA36" s="666"/>
      <c r="EB36" s="666"/>
      <c r="EC36" s="667"/>
    </row>
    <row r="37" spans="2:133" ht="11.25" customHeight="1" x14ac:dyDescent="0.15">
      <c r="B37" s="627" t="s">
        <v>329</v>
      </c>
      <c r="C37" s="628"/>
      <c r="D37" s="628"/>
      <c r="E37" s="628"/>
      <c r="F37" s="628"/>
      <c r="G37" s="628"/>
      <c r="H37" s="628"/>
      <c r="I37" s="628"/>
      <c r="J37" s="628"/>
      <c r="K37" s="628"/>
      <c r="L37" s="628"/>
      <c r="M37" s="628"/>
      <c r="N37" s="628"/>
      <c r="O37" s="628"/>
      <c r="P37" s="628"/>
      <c r="Q37" s="629"/>
      <c r="R37" s="630">
        <v>33185</v>
      </c>
      <c r="S37" s="631"/>
      <c r="T37" s="631"/>
      <c r="U37" s="631"/>
      <c r="V37" s="631"/>
      <c r="W37" s="631"/>
      <c r="X37" s="631"/>
      <c r="Y37" s="632"/>
      <c r="Z37" s="633">
        <v>1.1000000000000001</v>
      </c>
      <c r="AA37" s="633"/>
      <c r="AB37" s="633"/>
      <c r="AC37" s="633"/>
      <c r="AD37" s="634" t="s">
        <v>232</v>
      </c>
      <c r="AE37" s="634"/>
      <c r="AF37" s="634"/>
      <c r="AG37" s="634"/>
      <c r="AH37" s="634"/>
      <c r="AI37" s="634"/>
      <c r="AJ37" s="634"/>
      <c r="AK37" s="634"/>
      <c r="AL37" s="635" t="s">
        <v>130</v>
      </c>
      <c r="AM37" s="636"/>
      <c r="AN37" s="636"/>
      <c r="AO37" s="637"/>
      <c r="AQ37" s="708" t="s">
        <v>330</v>
      </c>
      <c r="AR37" s="709"/>
      <c r="AS37" s="709"/>
      <c r="AT37" s="709"/>
      <c r="AU37" s="709"/>
      <c r="AV37" s="709"/>
      <c r="AW37" s="709"/>
      <c r="AX37" s="709"/>
      <c r="AY37" s="710"/>
      <c r="AZ37" s="630">
        <v>78200</v>
      </c>
      <c r="BA37" s="631"/>
      <c r="BB37" s="631"/>
      <c r="BC37" s="631"/>
      <c r="BD37" s="664"/>
      <c r="BE37" s="664"/>
      <c r="BF37" s="688"/>
      <c r="BG37" s="645" t="s">
        <v>331</v>
      </c>
      <c r="BH37" s="646"/>
      <c r="BI37" s="646"/>
      <c r="BJ37" s="646"/>
      <c r="BK37" s="646"/>
      <c r="BL37" s="646"/>
      <c r="BM37" s="646"/>
      <c r="BN37" s="646"/>
      <c r="BO37" s="646"/>
      <c r="BP37" s="646"/>
      <c r="BQ37" s="646"/>
      <c r="BR37" s="646"/>
      <c r="BS37" s="646"/>
      <c r="BT37" s="646"/>
      <c r="BU37" s="647"/>
      <c r="BV37" s="630">
        <v>1605</v>
      </c>
      <c r="BW37" s="631"/>
      <c r="BX37" s="631"/>
      <c r="BY37" s="631"/>
      <c r="BZ37" s="631"/>
      <c r="CA37" s="631"/>
      <c r="CB37" s="640"/>
      <c r="CD37" s="645" t="s">
        <v>332</v>
      </c>
      <c r="CE37" s="646"/>
      <c r="CF37" s="646"/>
      <c r="CG37" s="646"/>
      <c r="CH37" s="646"/>
      <c r="CI37" s="646"/>
      <c r="CJ37" s="646"/>
      <c r="CK37" s="646"/>
      <c r="CL37" s="646"/>
      <c r="CM37" s="646"/>
      <c r="CN37" s="646"/>
      <c r="CO37" s="646"/>
      <c r="CP37" s="646"/>
      <c r="CQ37" s="647"/>
      <c r="CR37" s="630">
        <v>241110</v>
      </c>
      <c r="CS37" s="664"/>
      <c r="CT37" s="664"/>
      <c r="CU37" s="664"/>
      <c r="CV37" s="664"/>
      <c r="CW37" s="664"/>
      <c r="CX37" s="664"/>
      <c r="CY37" s="665"/>
      <c r="CZ37" s="635">
        <v>8</v>
      </c>
      <c r="DA37" s="666"/>
      <c r="DB37" s="666"/>
      <c r="DC37" s="672"/>
      <c r="DD37" s="639">
        <v>230810</v>
      </c>
      <c r="DE37" s="664"/>
      <c r="DF37" s="664"/>
      <c r="DG37" s="664"/>
      <c r="DH37" s="664"/>
      <c r="DI37" s="664"/>
      <c r="DJ37" s="664"/>
      <c r="DK37" s="665"/>
      <c r="DL37" s="639">
        <v>208032</v>
      </c>
      <c r="DM37" s="664"/>
      <c r="DN37" s="664"/>
      <c r="DO37" s="664"/>
      <c r="DP37" s="664"/>
      <c r="DQ37" s="664"/>
      <c r="DR37" s="664"/>
      <c r="DS37" s="664"/>
      <c r="DT37" s="664"/>
      <c r="DU37" s="664"/>
      <c r="DV37" s="665"/>
      <c r="DW37" s="635">
        <v>10.5</v>
      </c>
      <c r="DX37" s="666"/>
      <c r="DY37" s="666"/>
      <c r="DZ37" s="666"/>
      <c r="EA37" s="666"/>
      <c r="EB37" s="666"/>
      <c r="EC37" s="667"/>
    </row>
    <row r="38" spans="2:133" ht="11.25" customHeight="1" x14ac:dyDescent="0.15">
      <c r="B38" s="627" t="s">
        <v>333</v>
      </c>
      <c r="C38" s="628"/>
      <c r="D38" s="628"/>
      <c r="E38" s="628"/>
      <c r="F38" s="628"/>
      <c r="G38" s="628"/>
      <c r="H38" s="628"/>
      <c r="I38" s="628"/>
      <c r="J38" s="628"/>
      <c r="K38" s="628"/>
      <c r="L38" s="628"/>
      <c r="M38" s="628"/>
      <c r="N38" s="628"/>
      <c r="O38" s="628"/>
      <c r="P38" s="628"/>
      <c r="Q38" s="629"/>
      <c r="R38" s="630">
        <v>68845</v>
      </c>
      <c r="S38" s="631"/>
      <c r="T38" s="631"/>
      <c r="U38" s="631"/>
      <c r="V38" s="631"/>
      <c r="W38" s="631"/>
      <c r="X38" s="631"/>
      <c r="Y38" s="632"/>
      <c r="Z38" s="633">
        <v>2.2000000000000002</v>
      </c>
      <c r="AA38" s="633"/>
      <c r="AB38" s="633"/>
      <c r="AC38" s="633"/>
      <c r="AD38" s="634" t="s">
        <v>232</v>
      </c>
      <c r="AE38" s="634"/>
      <c r="AF38" s="634"/>
      <c r="AG38" s="634"/>
      <c r="AH38" s="634"/>
      <c r="AI38" s="634"/>
      <c r="AJ38" s="634"/>
      <c r="AK38" s="634"/>
      <c r="AL38" s="635" t="s">
        <v>232</v>
      </c>
      <c r="AM38" s="636"/>
      <c r="AN38" s="636"/>
      <c r="AO38" s="637"/>
      <c r="AQ38" s="708" t="s">
        <v>334</v>
      </c>
      <c r="AR38" s="709"/>
      <c r="AS38" s="709"/>
      <c r="AT38" s="709"/>
      <c r="AU38" s="709"/>
      <c r="AV38" s="709"/>
      <c r="AW38" s="709"/>
      <c r="AX38" s="709"/>
      <c r="AY38" s="710"/>
      <c r="AZ38" s="630">
        <v>61500</v>
      </c>
      <c r="BA38" s="631"/>
      <c r="BB38" s="631"/>
      <c r="BC38" s="631"/>
      <c r="BD38" s="664"/>
      <c r="BE38" s="664"/>
      <c r="BF38" s="688"/>
      <c r="BG38" s="645" t="s">
        <v>335</v>
      </c>
      <c r="BH38" s="646"/>
      <c r="BI38" s="646"/>
      <c r="BJ38" s="646"/>
      <c r="BK38" s="646"/>
      <c r="BL38" s="646"/>
      <c r="BM38" s="646"/>
      <c r="BN38" s="646"/>
      <c r="BO38" s="646"/>
      <c r="BP38" s="646"/>
      <c r="BQ38" s="646"/>
      <c r="BR38" s="646"/>
      <c r="BS38" s="646"/>
      <c r="BT38" s="646"/>
      <c r="BU38" s="647"/>
      <c r="BV38" s="630">
        <v>177</v>
      </c>
      <c r="BW38" s="631"/>
      <c r="BX38" s="631"/>
      <c r="BY38" s="631"/>
      <c r="BZ38" s="631"/>
      <c r="CA38" s="631"/>
      <c r="CB38" s="640"/>
      <c r="CD38" s="645" t="s">
        <v>336</v>
      </c>
      <c r="CE38" s="646"/>
      <c r="CF38" s="646"/>
      <c r="CG38" s="646"/>
      <c r="CH38" s="646"/>
      <c r="CI38" s="646"/>
      <c r="CJ38" s="646"/>
      <c r="CK38" s="646"/>
      <c r="CL38" s="646"/>
      <c r="CM38" s="646"/>
      <c r="CN38" s="646"/>
      <c r="CO38" s="646"/>
      <c r="CP38" s="646"/>
      <c r="CQ38" s="647"/>
      <c r="CR38" s="630">
        <v>185407</v>
      </c>
      <c r="CS38" s="631"/>
      <c r="CT38" s="631"/>
      <c r="CU38" s="631"/>
      <c r="CV38" s="631"/>
      <c r="CW38" s="631"/>
      <c r="CX38" s="631"/>
      <c r="CY38" s="632"/>
      <c r="CZ38" s="635">
        <v>6.1</v>
      </c>
      <c r="DA38" s="666"/>
      <c r="DB38" s="666"/>
      <c r="DC38" s="672"/>
      <c r="DD38" s="639">
        <v>176967</v>
      </c>
      <c r="DE38" s="631"/>
      <c r="DF38" s="631"/>
      <c r="DG38" s="631"/>
      <c r="DH38" s="631"/>
      <c r="DI38" s="631"/>
      <c r="DJ38" s="631"/>
      <c r="DK38" s="632"/>
      <c r="DL38" s="639">
        <v>154598</v>
      </c>
      <c r="DM38" s="631"/>
      <c r="DN38" s="631"/>
      <c r="DO38" s="631"/>
      <c r="DP38" s="631"/>
      <c r="DQ38" s="631"/>
      <c r="DR38" s="631"/>
      <c r="DS38" s="631"/>
      <c r="DT38" s="631"/>
      <c r="DU38" s="631"/>
      <c r="DV38" s="632"/>
      <c r="DW38" s="635">
        <v>7.8</v>
      </c>
      <c r="DX38" s="666"/>
      <c r="DY38" s="666"/>
      <c r="DZ38" s="666"/>
      <c r="EA38" s="666"/>
      <c r="EB38" s="666"/>
      <c r="EC38" s="667"/>
    </row>
    <row r="39" spans="2:133" ht="11.25" customHeight="1" x14ac:dyDescent="0.15">
      <c r="B39" s="627" t="s">
        <v>337</v>
      </c>
      <c r="C39" s="628"/>
      <c r="D39" s="628"/>
      <c r="E39" s="628"/>
      <c r="F39" s="628"/>
      <c r="G39" s="628"/>
      <c r="H39" s="628"/>
      <c r="I39" s="628"/>
      <c r="J39" s="628"/>
      <c r="K39" s="628"/>
      <c r="L39" s="628"/>
      <c r="M39" s="628"/>
      <c r="N39" s="628"/>
      <c r="O39" s="628"/>
      <c r="P39" s="628"/>
      <c r="Q39" s="629"/>
      <c r="R39" s="630">
        <v>88060</v>
      </c>
      <c r="S39" s="631"/>
      <c r="T39" s="631"/>
      <c r="U39" s="631"/>
      <c r="V39" s="631"/>
      <c r="W39" s="631"/>
      <c r="X39" s="631"/>
      <c r="Y39" s="632"/>
      <c r="Z39" s="633">
        <v>2.9</v>
      </c>
      <c r="AA39" s="633"/>
      <c r="AB39" s="633"/>
      <c r="AC39" s="633"/>
      <c r="AD39" s="634">
        <v>538</v>
      </c>
      <c r="AE39" s="634"/>
      <c r="AF39" s="634"/>
      <c r="AG39" s="634"/>
      <c r="AH39" s="634"/>
      <c r="AI39" s="634"/>
      <c r="AJ39" s="634"/>
      <c r="AK39" s="634"/>
      <c r="AL39" s="635">
        <v>0</v>
      </c>
      <c r="AM39" s="636"/>
      <c r="AN39" s="636"/>
      <c r="AO39" s="637"/>
      <c r="AQ39" s="708" t="s">
        <v>338</v>
      </c>
      <c r="AR39" s="709"/>
      <c r="AS39" s="709"/>
      <c r="AT39" s="709"/>
      <c r="AU39" s="709"/>
      <c r="AV39" s="709"/>
      <c r="AW39" s="709"/>
      <c r="AX39" s="709"/>
      <c r="AY39" s="710"/>
      <c r="AZ39" s="630" t="s">
        <v>232</v>
      </c>
      <c r="BA39" s="631"/>
      <c r="BB39" s="631"/>
      <c r="BC39" s="631"/>
      <c r="BD39" s="664"/>
      <c r="BE39" s="664"/>
      <c r="BF39" s="688"/>
      <c r="BG39" s="645" t="s">
        <v>339</v>
      </c>
      <c r="BH39" s="646"/>
      <c r="BI39" s="646"/>
      <c r="BJ39" s="646"/>
      <c r="BK39" s="646"/>
      <c r="BL39" s="646"/>
      <c r="BM39" s="646"/>
      <c r="BN39" s="646"/>
      <c r="BO39" s="646"/>
      <c r="BP39" s="646"/>
      <c r="BQ39" s="646"/>
      <c r="BR39" s="646"/>
      <c r="BS39" s="646"/>
      <c r="BT39" s="646"/>
      <c r="BU39" s="647"/>
      <c r="BV39" s="630">
        <v>284</v>
      </c>
      <c r="BW39" s="631"/>
      <c r="BX39" s="631"/>
      <c r="BY39" s="631"/>
      <c r="BZ39" s="631"/>
      <c r="CA39" s="631"/>
      <c r="CB39" s="640"/>
      <c r="CD39" s="645" t="s">
        <v>340</v>
      </c>
      <c r="CE39" s="646"/>
      <c r="CF39" s="646"/>
      <c r="CG39" s="646"/>
      <c r="CH39" s="646"/>
      <c r="CI39" s="646"/>
      <c r="CJ39" s="646"/>
      <c r="CK39" s="646"/>
      <c r="CL39" s="646"/>
      <c r="CM39" s="646"/>
      <c r="CN39" s="646"/>
      <c r="CO39" s="646"/>
      <c r="CP39" s="646"/>
      <c r="CQ39" s="647"/>
      <c r="CR39" s="630">
        <v>117485</v>
      </c>
      <c r="CS39" s="664"/>
      <c r="CT39" s="664"/>
      <c r="CU39" s="664"/>
      <c r="CV39" s="664"/>
      <c r="CW39" s="664"/>
      <c r="CX39" s="664"/>
      <c r="CY39" s="665"/>
      <c r="CZ39" s="635">
        <v>3.9</v>
      </c>
      <c r="DA39" s="666"/>
      <c r="DB39" s="666"/>
      <c r="DC39" s="672"/>
      <c r="DD39" s="639">
        <v>66381</v>
      </c>
      <c r="DE39" s="664"/>
      <c r="DF39" s="664"/>
      <c r="DG39" s="664"/>
      <c r="DH39" s="664"/>
      <c r="DI39" s="664"/>
      <c r="DJ39" s="664"/>
      <c r="DK39" s="665"/>
      <c r="DL39" s="639" t="s">
        <v>130</v>
      </c>
      <c r="DM39" s="664"/>
      <c r="DN39" s="664"/>
      <c r="DO39" s="664"/>
      <c r="DP39" s="664"/>
      <c r="DQ39" s="664"/>
      <c r="DR39" s="664"/>
      <c r="DS39" s="664"/>
      <c r="DT39" s="664"/>
      <c r="DU39" s="664"/>
      <c r="DV39" s="665"/>
      <c r="DW39" s="635" t="s">
        <v>130</v>
      </c>
      <c r="DX39" s="666"/>
      <c r="DY39" s="666"/>
      <c r="DZ39" s="666"/>
      <c r="EA39" s="666"/>
      <c r="EB39" s="666"/>
      <c r="EC39" s="667"/>
    </row>
    <row r="40" spans="2:133" ht="11.25" customHeight="1" x14ac:dyDescent="0.15">
      <c r="B40" s="627" t="s">
        <v>341</v>
      </c>
      <c r="C40" s="628"/>
      <c r="D40" s="628"/>
      <c r="E40" s="628"/>
      <c r="F40" s="628"/>
      <c r="G40" s="628"/>
      <c r="H40" s="628"/>
      <c r="I40" s="628"/>
      <c r="J40" s="628"/>
      <c r="K40" s="628"/>
      <c r="L40" s="628"/>
      <c r="M40" s="628"/>
      <c r="N40" s="628"/>
      <c r="O40" s="628"/>
      <c r="P40" s="628"/>
      <c r="Q40" s="629"/>
      <c r="R40" s="630">
        <v>480737</v>
      </c>
      <c r="S40" s="631"/>
      <c r="T40" s="631"/>
      <c r="U40" s="631"/>
      <c r="V40" s="631"/>
      <c r="W40" s="631"/>
      <c r="X40" s="631"/>
      <c r="Y40" s="632"/>
      <c r="Z40" s="633">
        <v>15.6</v>
      </c>
      <c r="AA40" s="633"/>
      <c r="AB40" s="633"/>
      <c r="AC40" s="633"/>
      <c r="AD40" s="634" t="s">
        <v>232</v>
      </c>
      <c r="AE40" s="634"/>
      <c r="AF40" s="634"/>
      <c r="AG40" s="634"/>
      <c r="AH40" s="634"/>
      <c r="AI40" s="634"/>
      <c r="AJ40" s="634"/>
      <c r="AK40" s="634"/>
      <c r="AL40" s="635" t="s">
        <v>232</v>
      </c>
      <c r="AM40" s="636"/>
      <c r="AN40" s="636"/>
      <c r="AO40" s="637"/>
      <c r="AQ40" s="708" t="s">
        <v>342</v>
      </c>
      <c r="AR40" s="709"/>
      <c r="AS40" s="709"/>
      <c r="AT40" s="709"/>
      <c r="AU40" s="709"/>
      <c r="AV40" s="709"/>
      <c r="AW40" s="709"/>
      <c r="AX40" s="709"/>
      <c r="AY40" s="710"/>
      <c r="AZ40" s="630" t="s">
        <v>232</v>
      </c>
      <c r="BA40" s="631"/>
      <c r="BB40" s="631"/>
      <c r="BC40" s="631"/>
      <c r="BD40" s="664"/>
      <c r="BE40" s="664"/>
      <c r="BF40" s="688"/>
      <c r="BG40" s="711" t="s">
        <v>343</v>
      </c>
      <c r="BH40" s="712"/>
      <c r="BI40" s="712"/>
      <c r="BJ40" s="712"/>
      <c r="BK40" s="712"/>
      <c r="BL40" s="222"/>
      <c r="BM40" s="646" t="s">
        <v>344</v>
      </c>
      <c r="BN40" s="646"/>
      <c r="BO40" s="646"/>
      <c r="BP40" s="646"/>
      <c r="BQ40" s="646"/>
      <c r="BR40" s="646"/>
      <c r="BS40" s="646"/>
      <c r="BT40" s="646"/>
      <c r="BU40" s="647"/>
      <c r="BV40" s="630">
        <v>82</v>
      </c>
      <c r="BW40" s="631"/>
      <c r="BX40" s="631"/>
      <c r="BY40" s="631"/>
      <c r="BZ40" s="631"/>
      <c r="CA40" s="631"/>
      <c r="CB40" s="640"/>
      <c r="CD40" s="645" t="s">
        <v>345</v>
      </c>
      <c r="CE40" s="646"/>
      <c r="CF40" s="646"/>
      <c r="CG40" s="646"/>
      <c r="CH40" s="646"/>
      <c r="CI40" s="646"/>
      <c r="CJ40" s="646"/>
      <c r="CK40" s="646"/>
      <c r="CL40" s="646"/>
      <c r="CM40" s="646"/>
      <c r="CN40" s="646"/>
      <c r="CO40" s="646"/>
      <c r="CP40" s="646"/>
      <c r="CQ40" s="647"/>
      <c r="CR40" s="630">
        <v>15852</v>
      </c>
      <c r="CS40" s="631"/>
      <c r="CT40" s="631"/>
      <c r="CU40" s="631"/>
      <c r="CV40" s="631"/>
      <c r="CW40" s="631"/>
      <c r="CX40" s="631"/>
      <c r="CY40" s="632"/>
      <c r="CZ40" s="635">
        <v>0.5</v>
      </c>
      <c r="DA40" s="666"/>
      <c r="DB40" s="666"/>
      <c r="DC40" s="672"/>
      <c r="DD40" s="639">
        <v>6252</v>
      </c>
      <c r="DE40" s="631"/>
      <c r="DF40" s="631"/>
      <c r="DG40" s="631"/>
      <c r="DH40" s="631"/>
      <c r="DI40" s="631"/>
      <c r="DJ40" s="631"/>
      <c r="DK40" s="632"/>
      <c r="DL40" s="639" t="s">
        <v>130</v>
      </c>
      <c r="DM40" s="631"/>
      <c r="DN40" s="631"/>
      <c r="DO40" s="631"/>
      <c r="DP40" s="631"/>
      <c r="DQ40" s="631"/>
      <c r="DR40" s="631"/>
      <c r="DS40" s="631"/>
      <c r="DT40" s="631"/>
      <c r="DU40" s="631"/>
      <c r="DV40" s="632"/>
      <c r="DW40" s="635" t="s">
        <v>130</v>
      </c>
      <c r="DX40" s="666"/>
      <c r="DY40" s="666"/>
      <c r="DZ40" s="666"/>
      <c r="EA40" s="666"/>
      <c r="EB40" s="666"/>
      <c r="EC40" s="667"/>
    </row>
    <row r="41" spans="2:133" ht="11.25" customHeight="1" x14ac:dyDescent="0.15">
      <c r="B41" s="627" t="s">
        <v>346</v>
      </c>
      <c r="C41" s="628"/>
      <c r="D41" s="628"/>
      <c r="E41" s="628"/>
      <c r="F41" s="628"/>
      <c r="G41" s="628"/>
      <c r="H41" s="628"/>
      <c r="I41" s="628"/>
      <c r="J41" s="628"/>
      <c r="K41" s="628"/>
      <c r="L41" s="628"/>
      <c r="M41" s="628"/>
      <c r="N41" s="628"/>
      <c r="O41" s="628"/>
      <c r="P41" s="628"/>
      <c r="Q41" s="629"/>
      <c r="R41" s="630" t="s">
        <v>130</v>
      </c>
      <c r="S41" s="631"/>
      <c r="T41" s="631"/>
      <c r="U41" s="631"/>
      <c r="V41" s="631"/>
      <c r="W41" s="631"/>
      <c r="X41" s="631"/>
      <c r="Y41" s="632"/>
      <c r="Z41" s="633" t="s">
        <v>232</v>
      </c>
      <c r="AA41" s="633"/>
      <c r="AB41" s="633"/>
      <c r="AC41" s="633"/>
      <c r="AD41" s="634" t="s">
        <v>258</v>
      </c>
      <c r="AE41" s="634"/>
      <c r="AF41" s="634"/>
      <c r="AG41" s="634"/>
      <c r="AH41" s="634"/>
      <c r="AI41" s="634"/>
      <c r="AJ41" s="634"/>
      <c r="AK41" s="634"/>
      <c r="AL41" s="635" t="s">
        <v>232</v>
      </c>
      <c r="AM41" s="636"/>
      <c r="AN41" s="636"/>
      <c r="AO41" s="637"/>
      <c r="AQ41" s="708" t="s">
        <v>347</v>
      </c>
      <c r="AR41" s="709"/>
      <c r="AS41" s="709"/>
      <c r="AT41" s="709"/>
      <c r="AU41" s="709"/>
      <c r="AV41" s="709"/>
      <c r="AW41" s="709"/>
      <c r="AX41" s="709"/>
      <c r="AY41" s="710"/>
      <c r="AZ41" s="630">
        <v>19000</v>
      </c>
      <c r="BA41" s="631"/>
      <c r="BB41" s="631"/>
      <c r="BC41" s="631"/>
      <c r="BD41" s="664"/>
      <c r="BE41" s="664"/>
      <c r="BF41" s="688"/>
      <c r="BG41" s="711"/>
      <c r="BH41" s="712"/>
      <c r="BI41" s="712"/>
      <c r="BJ41" s="712"/>
      <c r="BK41" s="712"/>
      <c r="BL41" s="222"/>
      <c r="BM41" s="646" t="s">
        <v>348</v>
      </c>
      <c r="BN41" s="646"/>
      <c r="BO41" s="646"/>
      <c r="BP41" s="646"/>
      <c r="BQ41" s="646"/>
      <c r="BR41" s="646"/>
      <c r="BS41" s="646"/>
      <c r="BT41" s="646"/>
      <c r="BU41" s="647"/>
      <c r="BV41" s="630">
        <v>5</v>
      </c>
      <c r="BW41" s="631"/>
      <c r="BX41" s="631"/>
      <c r="BY41" s="631"/>
      <c r="BZ41" s="631"/>
      <c r="CA41" s="631"/>
      <c r="CB41" s="640"/>
      <c r="CD41" s="645" t="s">
        <v>349</v>
      </c>
      <c r="CE41" s="646"/>
      <c r="CF41" s="646"/>
      <c r="CG41" s="646"/>
      <c r="CH41" s="646"/>
      <c r="CI41" s="646"/>
      <c r="CJ41" s="646"/>
      <c r="CK41" s="646"/>
      <c r="CL41" s="646"/>
      <c r="CM41" s="646"/>
      <c r="CN41" s="646"/>
      <c r="CO41" s="646"/>
      <c r="CP41" s="646"/>
      <c r="CQ41" s="647"/>
      <c r="CR41" s="630" t="s">
        <v>130</v>
      </c>
      <c r="CS41" s="664"/>
      <c r="CT41" s="664"/>
      <c r="CU41" s="664"/>
      <c r="CV41" s="664"/>
      <c r="CW41" s="664"/>
      <c r="CX41" s="664"/>
      <c r="CY41" s="665"/>
      <c r="CZ41" s="635" t="s">
        <v>232</v>
      </c>
      <c r="DA41" s="666"/>
      <c r="DB41" s="666"/>
      <c r="DC41" s="672"/>
      <c r="DD41" s="639" t="s">
        <v>232</v>
      </c>
      <c r="DE41" s="664"/>
      <c r="DF41" s="664"/>
      <c r="DG41" s="664"/>
      <c r="DH41" s="664"/>
      <c r="DI41" s="664"/>
      <c r="DJ41" s="664"/>
      <c r="DK41" s="665"/>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350</v>
      </c>
      <c r="C42" s="628"/>
      <c r="D42" s="628"/>
      <c r="E42" s="628"/>
      <c r="F42" s="628"/>
      <c r="G42" s="628"/>
      <c r="H42" s="628"/>
      <c r="I42" s="628"/>
      <c r="J42" s="628"/>
      <c r="K42" s="628"/>
      <c r="L42" s="628"/>
      <c r="M42" s="628"/>
      <c r="N42" s="628"/>
      <c r="O42" s="628"/>
      <c r="P42" s="628"/>
      <c r="Q42" s="629"/>
      <c r="R42" s="630" t="s">
        <v>130</v>
      </c>
      <c r="S42" s="631"/>
      <c r="T42" s="631"/>
      <c r="U42" s="631"/>
      <c r="V42" s="631"/>
      <c r="W42" s="631"/>
      <c r="X42" s="631"/>
      <c r="Y42" s="632"/>
      <c r="Z42" s="633" t="s">
        <v>232</v>
      </c>
      <c r="AA42" s="633"/>
      <c r="AB42" s="633"/>
      <c r="AC42" s="633"/>
      <c r="AD42" s="634" t="s">
        <v>130</v>
      </c>
      <c r="AE42" s="634"/>
      <c r="AF42" s="634"/>
      <c r="AG42" s="634"/>
      <c r="AH42" s="634"/>
      <c r="AI42" s="634"/>
      <c r="AJ42" s="634"/>
      <c r="AK42" s="634"/>
      <c r="AL42" s="635" t="s">
        <v>232</v>
      </c>
      <c r="AM42" s="636"/>
      <c r="AN42" s="636"/>
      <c r="AO42" s="637"/>
      <c r="AQ42" s="718" t="s">
        <v>351</v>
      </c>
      <c r="AR42" s="719"/>
      <c r="AS42" s="719"/>
      <c r="AT42" s="719"/>
      <c r="AU42" s="719"/>
      <c r="AV42" s="719"/>
      <c r="AW42" s="719"/>
      <c r="AX42" s="719"/>
      <c r="AY42" s="720"/>
      <c r="AZ42" s="724">
        <v>26707</v>
      </c>
      <c r="BA42" s="725"/>
      <c r="BB42" s="725"/>
      <c r="BC42" s="725"/>
      <c r="BD42" s="701"/>
      <c r="BE42" s="701"/>
      <c r="BF42" s="703"/>
      <c r="BG42" s="713"/>
      <c r="BH42" s="714"/>
      <c r="BI42" s="714"/>
      <c r="BJ42" s="714"/>
      <c r="BK42" s="714"/>
      <c r="BL42" s="223"/>
      <c r="BM42" s="656" t="s">
        <v>352</v>
      </c>
      <c r="BN42" s="656"/>
      <c r="BO42" s="656"/>
      <c r="BP42" s="656"/>
      <c r="BQ42" s="656"/>
      <c r="BR42" s="656"/>
      <c r="BS42" s="656"/>
      <c r="BT42" s="656"/>
      <c r="BU42" s="657"/>
      <c r="BV42" s="724">
        <v>189</v>
      </c>
      <c r="BW42" s="725"/>
      <c r="BX42" s="725"/>
      <c r="BY42" s="725"/>
      <c r="BZ42" s="725"/>
      <c r="CA42" s="725"/>
      <c r="CB42" s="737"/>
      <c r="CD42" s="627" t="s">
        <v>353</v>
      </c>
      <c r="CE42" s="628"/>
      <c r="CF42" s="628"/>
      <c r="CG42" s="628"/>
      <c r="CH42" s="628"/>
      <c r="CI42" s="628"/>
      <c r="CJ42" s="628"/>
      <c r="CK42" s="628"/>
      <c r="CL42" s="628"/>
      <c r="CM42" s="628"/>
      <c r="CN42" s="628"/>
      <c r="CO42" s="628"/>
      <c r="CP42" s="628"/>
      <c r="CQ42" s="629"/>
      <c r="CR42" s="630">
        <v>682542</v>
      </c>
      <c r="CS42" s="664"/>
      <c r="CT42" s="664"/>
      <c r="CU42" s="664"/>
      <c r="CV42" s="664"/>
      <c r="CW42" s="664"/>
      <c r="CX42" s="664"/>
      <c r="CY42" s="665"/>
      <c r="CZ42" s="635">
        <v>22.6</v>
      </c>
      <c r="DA42" s="666"/>
      <c r="DB42" s="666"/>
      <c r="DC42" s="672"/>
      <c r="DD42" s="639">
        <v>162688</v>
      </c>
      <c r="DE42" s="664"/>
      <c r="DF42" s="664"/>
      <c r="DG42" s="664"/>
      <c r="DH42" s="664"/>
      <c r="DI42" s="664"/>
      <c r="DJ42" s="664"/>
      <c r="DK42" s="665"/>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354</v>
      </c>
      <c r="C43" s="628"/>
      <c r="D43" s="628"/>
      <c r="E43" s="628"/>
      <c r="F43" s="628"/>
      <c r="G43" s="628"/>
      <c r="H43" s="628"/>
      <c r="I43" s="628"/>
      <c r="J43" s="628"/>
      <c r="K43" s="628"/>
      <c r="L43" s="628"/>
      <c r="M43" s="628"/>
      <c r="N43" s="628"/>
      <c r="O43" s="628"/>
      <c r="P43" s="628"/>
      <c r="Q43" s="629"/>
      <c r="R43" s="630">
        <v>66937</v>
      </c>
      <c r="S43" s="631"/>
      <c r="T43" s="631"/>
      <c r="U43" s="631"/>
      <c r="V43" s="631"/>
      <c r="W43" s="631"/>
      <c r="X43" s="631"/>
      <c r="Y43" s="632"/>
      <c r="Z43" s="633">
        <v>2.2000000000000002</v>
      </c>
      <c r="AA43" s="633"/>
      <c r="AB43" s="633"/>
      <c r="AC43" s="633"/>
      <c r="AD43" s="634" t="s">
        <v>130</v>
      </c>
      <c r="AE43" s="634"/>
      <c r="AF43" s="634"/>
      <c r="AG43" s="634"/>
      <c r="AH43" s="634"/>
      <c r="AI43" s="634"/>
      <c r="AJ43" s="634"/>
      <c r="AK43" s="634"/>
      <c r="AL43" s="635" t="s">
        <v>232</v>
      </c>
      <c r="AM43" s="636"/>
      <c r="AN43" s="636"/>
      <c r="AO43" s="637"/>
      <c r="BV43" s="224"/>
      <c r="BW43" s="224"/>
      <c r="BX43" s="224"/>
      <c r="BY43" s="224"/>
      <c r="BZ43" s="224"/>
      <c r="CA43" s="224"/>
      <c r="CB43" s="224"/>
      <c r="CD43" s="627" t="s">
        <v>355</v>
      </c>
      <c r="CE43" s="628"/>
      <c r="CF43" s="628"/>
      <c r="CG43" s="628"/>
      <c r="CH43" s="628"/>
      <c r="CI43" s="628"/>
      <c r="CJ43" s="628"/>
      <c r="CK43" s="628"/>
      <c r="CL43" s="628"/>
      <c r="CM43" s="628"/>
      <c r="CN43" s="628"/>
      <c r="CO43" s="628"/>
      <c r="CP43" s="628"/>
      <c r="CQ43" s="629"/>
      <c r="CR43" s="630" t="s">
        <v>232</v>
      </c>
      <c r="CS43" s="664"/>
      <c r="CT43" s="664"/>
      <c r="CU43" s="664"/>
      <c r="CV43" s="664"/>
      <c r="CW43" s="664"/>
      <c r="CX43" s="664"/>
      <c r="CY43" s="665"/>
      <c r="CZ43" s="635" t="s">
        <v>130</v>
      </c>
      <c r="DA43" s="666"/>
      <c r="DB43" s="666"/>
      <c r="DC43" s="672"/>
      <c r="DD43" s="639" t="s">
        <v>232</v>
      </c>
      <c r="DE43" s="664"/>
      <c r="DF43" s="664"/>
      <c r="DG43" s="664"/>
      <c r="DH43" s="664"/>
      <c r="DI43" s="664"/>
      <c r="DJ43" s="664"/>
      <c r="DK43" s="665"/>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356</v>
      </c>
      <c r="C44" s="675"/>
      <c r="D44" s="675"/>
      <c r="E44" s="675"/>
      <c r="F44" s="675"/>
      <c r="G44" s="675"/>
      <c r="H44" s="675"/>
      <c r="I44" s="675"/>
      <c r="J44" s="675"/>
      <c r="K44" s="675"/>
      <c r="L44" s="675"/>
      <c r="M44" s="675"/>
      <c r="N44" s="675"/>
      <c r="O44" s="675"/>
      <c r="P44" s="675"/>
      <c r="Q44" s="676"/>
      <c r="R44" s="724">
        <v>3085491</v>
      </c>
      <c r="S44" s="725"/>
      <c r="T44" s="725"/>
      <c r="U44" s="725"/>
      <c r="V44" s="725"/>
      <c r="W44" s="725"/>
      <c r="X44" s="725"/>
      <c r="Y44" s="726"/>
      <c r="Z44" s="727">
        <v>100</v>
      </c>
      <c r="AA44" s="727"/>
      <c r="AB44" s="727"/>
      <c r="AC44" s="727"/>
      <c r="AD44" s="728">
        <v>1907598</v>
      </c>
      <c r="AE44" s="728"/>
      <c r="AF44" s="728"/>
      <c r="AG44" s="728"/>
      <c r="AH44" s="728"/>
      <c r="AI44" s="728"/>
      <c r="AJ44" s="728"/>
      <c r="AK44" s="728"/>
      <c r="AL44" s="729">
        <v>100</v>
      </c>
      <c r="AM44" s="702"/>
      <c r="AN44" s="702"/>
      <c r="AO44" s="730"/>
      <c r="CD44" s="731" t="s">
        <v>303</v>
      </c>
      <c r="CE44" s="732"/>
      <c r="CF44" s="627" t="s">
        <v>357</v>
      </c>
      <c r="CG44" s="628"/>
      <c r="CH44" s="628"/>
      <c r="CI44" s="628"/>
      <c r="CJ44" s="628"/>
      <c r="CK44" s="628"/>
      <c r="CL44" s="628"/>
      <c r="CM44" s="628"/>
      <c r="CN44" s="628"/>
      <c r="CO44" s="628"/>
      <c r="CP44" s="628"/>
      <c r="CQ44" s="629"/>
      <c r="CR44" s="630">
        <v>682542</v>
      </c>
      <c r="CS44" s="631"/>
      <c r="CT44" s="631"/>
      <c r="CU44" s="631"/>
      <c r="CV44" s="631"/>
      <c r="CW44" s="631"/>
      <c r="CX44" s="631"/>
      <c r="CY44" s="632"/>
      <c r="CZ44" s="635">
        <v>22.6</v>
      </c>
      <c r="DA44" s="636"/>
      <c r="DB44" s="636"/>
      <c r="DC44" s="648"/>
      <c r="DD44" s="639">
        <v>162688</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358</v>
      </c>
      <c r="CG45" s="628"/>
      <c r="CH45" s="628"/>
      <c r="CI45" s="628"/>
      <c r="CJ45" s="628"/>
      <c r="CK45" s="628"/>
      <c r="CL45" s="628"/>
      <c r="CM45" s="628"/>
      <c r="CN45" s="628"/>
      <c r="CO45" s="628"/>
      <c r="CP45" s="628"/>
      <c r="CQ45" s="629"/>
      <c r="CR45" s="630">
        <v>152014</v>
      </c>
      <c r="CS45" s="664"/>
      <c r="CT45" s="664"/>
      <c r="CU45" s="664"/>
      <c r="CV45" s="664"/>
      <c r="CW45" s="664"/>
      <c r="CX45" s="664"/>
      <c r="CY45" s="665"/>
      <c r="CZ45" s="635">
        <v>5</v>
      </c>
      <c r="DA45" s="666"/>
      <c r="DB45" s="666"/>
      <c r="DC45" s="672"/>
      <c r="DD45" s="639">
        <v>61793</v>
      </c>
      <c r="DE45" s="664"/>
      <c r="DF45" s="664"/>
      <c r="DG45" s="664"/>
      <c r="DH45" s="664"/>
      <c r="DI45" s="664"/>
      <c r="DJ45" s="664"/>
      <c r="DK45" s="665"/>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360</v>
      </c>
      <c r="CG46" s="628"/>
      <c r="CH46" s="628"/>
      <c r="CI46" s="628"/>
      <c r="CJ46" s="628"/>
      <c r="CK46" s="628"/>
      <c r="CL46" s="628"/>
      <c r="CM46" s="628"/>
      <c r="CN46" s="628"/>
      <c r="CO46" s="628"/>
      <c r="CP46" s="628"/>
      <c r="CQ46" s="629"/>
      <c r="CR46" s="630">
        <v>530528</v>
      </c>
      <c r="CS46" s="631"/>
      <c r="CT46" s="631"/>
      <c r="CU46" s="631"/>
      <c r="CV46" s="631"/>
      <c r="CW46" s="631"/>
      <c r="CX46" s="631"/>
      <c r="CY46" s="632"/>
      <c r="CZ46" s="635">
        <v>17.600000000000001</v>
      </c>
      <c r="DA46" s="636"/>
      <c r="DB46" s="636"/>
      <c r="DC46" s="648"/>
      <c r="DD46" s="639">
        <v>100895</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361</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362</v>
      </c>
      <c r="CG47" s="628"/>
      <c r="CH47" s="628"/>
      <c r="CI47" s="628"/>
      <c r="CJ47" s="628"/>
      <c r="CK47" s="628"/>
      <c r="CL47" s="628"/>
      <c r="CM47" s="628"/>
      <c r="CN47" s="628"/>
      <c r="CO47" s="628"/>
      <c r="CP47" s="628"/>
      <c r="CQ47" s="629"/>
      <c r="CR47" s="630" t="s">
        <v>130</v>
      </c>
      <c r="CS47" s="664"/>
      <c r="CT47" s="664"/>
      <c r="CU47" s="664"/>
      <c r="CV47" s="664"/>
      <c r="CW47" s="664"/>
      <c r="CX47" s="664"/>
      <c r="CY47" s="665"/>
      <c r="CZ47" s="635" t="s">
        <v>232</v>
      </c>
      <c r="DA47" s="666"/>
      <c r="DB47" s="666"/>
      <c r="DC47" s="672"/>
      <c r="DD47" s="639" t="s">
        <v>130</v>
      </c>
      <c r="DE47" s="664"/>
      <c r="DF47" s="664"/>
      <c r="DG47" s="664"/>
      <c r="DH47" s="664"/>
      <c r="DI47" s="664"/>
      <c r="DJ47" s="664"/>
      <c r="DK47" s="665"/>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363</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364</v>
      </c>
      <c r="CG48" s="628"/>
      <c r="CH48" s="628"/>
      <c r="CI48" s="628"/>
      <c r="CJ48" s="628"/>
      <c r="CK48" s="628"/>
      <c r="CL48" s="628"/>
      <c r="CM48" s="628"/>
      <c r="CN48" s="628"/>
      <c r="CO48" s="628"/>
      <c r="CP48" s="628"/>
      <c r="CQ48" s="629"/>
      <c r="CR48" s="630" t="s">
        <v>232</v>
      </c>
      <c r="CS48" s="631"/>
      <c r="CT48" s="631"/>
      <c r="CU48" s="631"/>
      <c r="CV48" s="631"/>
      <c r="CW48" s="631"/>
      <c r="CX48" s="631"/>
      <c r="CY48" s="632"/>
      <c r="CZ48" s="635" t="s">
        <v>130</v>
      </c>
      <c r="DA48" s="636"/>
      <c r="DB48" s="636"/>
      <c r="DC48" s="648"/>
      <c r="DD48" s="639" t="s">
        <v>130</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4" t="s">
        <v>365</v>
      </c>
      <c r="CE49" s="675"/>
      <c r="CF49" s="675"/>
      <c r="CG49" s="675"/>
      <c r="CH49" s="675"/>
      <c r="CI49" s="675"/>
      <c r="CJ49" s="675"/>
      <c r="CK49" s="675"/>
      <c r="CL49" s="675"/>
      <c r="CM49" s="675"/>
      <c r="CN49" s="675"/>
      <c r="CO49" s="675"/>
      <c r="CP49" s="675"/>
      <c r="CQ49" s="676"/>
      <c r="CR49" s="724">
        <v>3022728</v>
      </c>
      <c r="CS49" s="701"/>
      <c r="CT49" s="701"/>
      <c r="CU49" s="701"/>
      <c r="CV49" s="701"/>
      <c r="CW49" s="701"/>
      <c r="CX49" s="701"/>
      <c r="CY49" s="738"/>
      <c r="CZ49" s="729">
        <v>100</v>
      </c>
      <c r="DA49" s="739"/>
      <c r="DB49" s="739"/>
      <c r="DC49" s="740"/>
      <c r="DD49" s="741">
        <v>2129039</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k0W2w4shGTrpjuhB3ntqIPBuR002heXHXrjMExWAFoocrI3WhJHCrb9KUb6bUsFBuQcbKcLf2EilTU4Q4DaP6Q==" saltValue="ijwAAnwc8fXZAFFZrumxd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5"/>
  <sheetViews>
    <sheetView zoomScale="70" zoomScaleNormal="25" zoomScaleSheetLayoutView="70" workbookViewId="0">
      <selection activeCell="A2" sqref="A2:BI2"/>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50" t="s">
        <v>366</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367</v>
      </c>
      <c r="DK2" s="752"/>
      <c r="DL2" s="752"/>
      <c r="DM2" s="752"/>
      <c r="DN2" s="752"/>
      <c r="DO2" s="753"/>
      <c r="DP2" s="231"/>
      <c r="DQ2" s="751" t="s">
        <v>368</v>
      </c>
      <c r="DR2" s="752"/>
      <c r="DS2" s="752"/>
      <c r="DT2" s="752"/>
      <c r="DU2" s="752"/>
      <c r="DV2" s="752"/>
      <c r="DW2" s="752"/>
      <c r="DX2" s="752"/>
      <c r="DY2" s="752"/>
      <c r="DZ2" s="753"/>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4" t="s">
        <v>369</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370</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15">
      <c r="A5" s="756" t="s">
        <v>371</v>
      </c>
      <c r="B5" s="757"/>
      <c r="C5" s="757"/>
      <c r="D5" s="757"/>
      <c r="E5" s="757"/>
      <c r="F5" s="757"/>
      <c r="G5" s="757"/>
      <c r="H5" s="757"/>
      <c r="I5" s="757"/>
      <c r="J5" s="757"/>
      <c r="K5" s="757"/>
      <c r="L5" s="757"/>
      <c r="M5" s="757"/>
      <c r="N5" s="757"/>
      <c r="O5" s="757"/>
      <c r="P5" s="758"/>
      <c r="Q5" s="762" t="s">
        <v>372</v>
      </c>
      <c r="R5" s="763"/>
      <c r="S5" s="763"/>
      <c r="T5" s="763"/>
      <c r="U5" s="764"/>
      <c r="V5" s="762" t="s">
        <v>373</v>
      </c>
      <c r="W5" s="763"/>
      <c r="X5" s="763"/>
      <c r="Y5" s="763"/>
      <c r="Z5" s="764"/>
      <c r="AA5" s="762" t="s">
        <v>374</v>
      </c>
      <c r="AB5" s="763"/>
      <c r="AC5" s="763"/>
      <c r="AD5" s="763"/>
      <c r="AE5" s="763"/>
      <c r="AF5" s="768" t="s">
        <v>375</v>
      </c>
      <c r="AG5" s="763"/>
      <c r="AH5" s="763"/>
      <c r="AI5" s="763"/>
      <c r="AJ5" s="769"/>
      <c r="AK5" s="763" t="s">
        <v>376</v>
      </c>
      <c r="AL5" s="763"/>
      <c r="AM5" s="763"/>
      <c r="AN5" s="763"/>
      <c r="AO5" s="764"/>
      <c r="AP5" s="762" t="s">
        <v>377</v>
      </c>
      <c r="AQ5" s="763"/>
      <c r="AR5" s="763"/>
      <c r="AS5" s="763"/>
      <c r="AT5" s="764"/>
      <c r="AU5" s="762" t="s">
        <v>378</v>
      </c>
      <c r="AV5" s="763"/>
      <c r="AW5" s="763"/>
      <c r="AX5" s="763"/>
      <c r="AY5" s="769"/>
      <c r="AZ5" s="235"/>
      <c r="BA5" s="235"/>
      <c r="BB5" s="235"/>
      <c r="BC5" s="235"/>
      <c r="BD5" s="235"/>
      <c r="BE5" s="236"/>
      <c r="BF5" s="236"/>
      <c r="BG5" s="236"/>
      <c r="BH5" s="236"/>
      <c r="BI5" s="236"/>
      <c r="BJ5" s="236"/>
      <c r="BK5" s="236"/>
      <c r="BL5" s="236"/>
      <c r="BM5" s="236"/>
      <c r="BN5" s="236"/>
      <c r="BO5" s="236"/>
      <c r="BP5" s="236"/>
      <c r="BQ5" s="756" t="s">
        <v>379</v>
      </c>
      <c r="BR5" s="757"/>
      <c r="BS5" s="757"/>
      <c r="BT5" s="757"/>
      <c r="BU5" s="757"/>
      <c r="BV5" s="757"/>
      <c r="BW5" s="757"/>
      <c r="BX5" s="757"/>
      <c r="BY5" s="757"/>
      <c r="BZ5" s="757"/>
      <c r="CA5" s="757"/>
      <c r="CB5" s="757"/>
      <c r="CC5" s="757"/>
      <c r="CD5" s="757"/>
      <c r="CE5" s="757"/>
      <c r="CF5" s="757"/>
      <c r="CG5" s="758"/>
      <c r="CH5" s="762" t="s">
        <v>380</v>
      </c>
      <c r="CI5" s="763"/>
      <c r="CJ5" s="763"/>
      <c r="CK5" s="763"/>
      <c r="CL5" s="764"/>
      <c r="CM5" s="762" t="s">
        <v>381</v>
      </c>
      <c r="CN5" s="763"/>
      <c r="CO5" s="763"/>
      <c r="CP5" s="763"/>
      <c r="CQ5" s="764"/>
      <c r="CR5" s="762" t="s">
        <v>382</v>
      </c>
      <c r="CS5" s="763"/>
      <c r="CT5" s="763"/>
      <c r="CU5" s="763"/>
      <c r="CV5" s="764"/>
      <c r="CW5" s="762" t="s">
        <v>383</v>
      </c>
      <c r="CX5" s="763"/>
      <c r="CY5" s="763"/>
      <c r="CZ5" s="763"/>
      <c r="DA5" s="764"/>
      <c r="DB5" s="762" t="s">
        <v>384</v>
      </c>
      <c r="DC5" s="763"/>
      <c r="DD5" s="763"/>
      <c r="DE5" s="763"/>
      <c r="DF5" s="764"/>
      <c r="DG5" s="792" t="s">
        <v>385</v>
      </c>
      <c r="DH5" s="793"/>
      <c r="DI5" s="793"/>
      <c r="DJ5" s="793"/>
      <c r="DK5" s="794"/>
      <c r="DL5" s="792" t="s">
        <v>386</v>
      </c>
      <c r="DM5" s="793"/>
      <c r="DN5" s="793"/>
      <c r="DO5" s="793"/>
      <c r="DP5" s="794"/>
      <c r="DQ5" s="762" t="s">
        <v>387</v>
      </c>
      <c r="DR5" s="763"/>
      <c r="DS5" s="763"/>
      <c r="DT5" s="763"/>
      <c r="DU5" s="764"/>
      <c r="DV5" s="762" t="s">
        <v>378</v>
      </c>
      <c r="DW5" s="763"/>
      <c r="DX5" s="763"/>
      <c r="DY5" s="763"/>
      <c r="DZ5" s="769"/>
      <c r="EA5" s="237"/>
    </row>
    <row r="6" spans="1:131" s="238"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15">
      <c r="A7" s="239">
        <v>1</v>
      </c>
      <c r="B7" s="778" t="s">
        <v>388</v>
      </c>
      <c r="C7" s="779"/>
      <c r="D7" s="779"/>
      <c r="E7" s="779"/>
      <c r="F7" s="779"/>
      <c r="G7" s="779"/>
      <c r="H7" s="779"/>
      <c r="I7" s="779"/>
      <c r="J7" s="779"/>
      <c r="K7" s="779"/>
      <c r="L7" s="779"/>
      <c r="M7" s="779"/>
      <c r="N7" s="779"/>
      <c r="O7" s="779"/>
      <c r="P7" s="780"/>
      <c r="Q7" s="781">
        <v>2987</v>
      </c>
      <c r="R7" s="782"/>
      <c r="S7" s="782"/>
      <c r="T7" s="782"/>
      <c r="U7" s="782"/>
      <c r="V7" s="782">
        <v>2929</v>
      </c>
      <c r="W7" s="782"/>
      <c r="X7" s="782"/>
      <c r="Y7" s="782"/>
      <c r="Z7" s="782"/>
      <c r="AA7" s="782">
        <v>58</v>
      </c>
      <c r="AB7" s="782"/>
      <c r="AC7" s="782"/>
      <c r="AD7" s="782"/>
      <c r="AE7" s="783"/>
      <c r="AF7" s="784">
        <v>56</v>
      </c>
      <c r="AG7" s="785"/>
      <c r="AH7" s="785"/>
      <c r="AI7" s="785"/>
      <c r="AJ7" s="786"/>
      <c r="AK7" s="787" t="s">
        <v>579</v>
      </c>
      <c r="AL7" s="788"/>
      <c r="AM7" s="788"/>
      <c r="AN7" s="788"/>
      <c r="AO7" s="788"/>
      <c r="AP7" s="788">
        <v>3000</v>
      </c>
      <c r="AQ7" s="788"/>
      <c r="AR7" s="788"/>
      <c r="AS7" s="788"/>
      <c r="AT7" s="788"/>
      <c r="AU7" s="789"/>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c r="BS7" s="775"/>
      <c r="BT7" s="776"/>
      <c r="BU7" s="776"/>
      <c r="BV7" s="776"/>
      <c r="BW7" s="776"/>
      <c r="BX7" s="776"/>
      <c r="BY7" s="776"/>
      <c r="BZ7" s="776"/>
      <c r="CA7" s="776"/>
      <c r="CB7" s="776"/>
      <c r="CC7" s="776"/>
      <c r="CD7" s="776"/>
      <c r="CE7" s="776"/>
      <c r="CF7" s="776"/>
      <c r="CG7" s="791"/>
      <c r="CH7" s="772"/>
      <c r="CI7" s="773"/>
      <c r="CJ7" s="773"/>
      <c r="CK7" s="773"/>
      <c r="CL7" s="774"/>
      <c r="CM7" s="772"/>
      <c r="CN7" s="773"/>
      <c r="CO7" s="773"/>
      <c r="CP7" s="773"/>
      <c r="CQ7" s="774"/>
      <c r="CR7" s="772"/>
      <c r="CS7" s="773"/>
      <c r="CT7" s="773"/>
      <c r="CU7" s="773"/>
      <c r="CV7" s="774"/>
      <c r="CW7" s="772"/>
      <c r="CX7" s="773"/>
      <c r="CY7" s="773"/>
      <c r="CZ7" s="773"/>
      <c r="DA7" s="774"/>
      <c r="DB7" s="772"/>
      <c r="DC7" s="773"/>
      <c r="DD7" s="773"/>
      <c r="DE7" s="773"/>
      <c r="DF7" s="774"/>
      <c r="DG7" s="772"/>
      <c r="DH7" s="773"/>
      <c r="DI7" s="773"/>
      <c r="DJ7" s="773"/>
      <c r="DK7" s="774"/>
      <c r="DL7" s="772"/>
      <c r="DM7" s="773"/>
      <c r="DN7" s="773"/>
      <c r="DO7" s="773"/>
      <c r="DP7" s="774"/>
      <c r="DQ7" s="772"/>
      <c r="DR7" s="773"/>
      <c r="DS7" s="773"/>
      <c r="DT7" s="773"/>
      <c r="DU7" s="774"/>
      <c r="DV7" s="775"/>
      <c r="DW7" s="776"/>
      <c r="DX7" s="776"/>
      <c r="DY7" s="776"/>
      <c r="DZ7" s="777"/>
      <c r="EA7" s="237"/>
    </row>
    <row r="8" spans="1:131" s="238" customFormat="1" ht="26.25" customHeight="1" x14ac:dyDescent="0.15">
      <c r="A8" s="241">
        <v>2</v>
      </c>
      <c r="B8" s="809" t="s">
        <v>389</v>
      </c>
      <c r="C8" s="810"/>
      <c r="D8" s="810"/>
      <c r="E8" s="810"/>
      <c r="F8" s="810"/>
      <c r="G8" s="810"/>
      <c r="H8" s="810"/>
      <c r="I8" s="810"/>
      <c r="J8" s="810"/>
      <c r="K8" s="810"/>
      <c r="L8" s="810"/>
      <c r="M8" s="810"/>
      <c r="N8" s="810"/>
      <c r="O8" s="810"/>
      <c r="P8" s="811"/>
      <c r="Q8" s="812">
        <v>75</v>
      </c>
      <c r="R8" s="813"/>
      <c r="S8" s="813"/>
      <c r="T8" s="813"/>
      <c r="U8" s="813"/>
      <c r="V8" s="813">
        <v>71</v>
      </c>
      <c r="W8" s="813"/>
      <c r="X8" s="813"/>
      <c r="Y8" s="813"/>
      <c r="Z8" s="813"/>
      <c r="AA8" s="813">
        <v>4</v>
      </c>
      <c r="AB8" s="813"/>
      <c r="AC8" s="813"/>
      <c r="AD8" s="813"/>
      <c r="AE8" s="814"/>
      <c r="AF8" s="815">
        <v>4</v>
      </c>
      <c r="AG8" s="816"/>
      <c r="AH8" s="816"/>
      <c r="AI8" s="816"/>
      <c r="AJ8" s="817"/>
      <c r="AK8" s="798" t="s">
        <v>579</v>
      </c>
      <c r="AL8" s="799"/>
      <c r="AM8" s="799"/>
      <c r="AN8" s="799"/>
      <c r="AO8" s="799"/>
      <c r="AP8" s="799" t="s">
        <v>579</v>
      </c>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7"/>
    </row>
    <row r="9" spans="1:131" s="238" customFormat="1" ht="26.25" customHeight="1" x14ac:dyDescent="0.15">
      <c r="A9" s="241">
        <v>3</v>
      </c>
      <c r="B9" s="809" t="s">
        <v>390</v>
      </c>
      <c r="C9" s="810"/>
      <c r="D9" s="810"/>
      <c r="E9" s="810"/>
      <c r="F9" s="810"/>
      <c r="G9" s="810"/>
      <c r="H9" s="810"/>
      <c r="I9" s="810"/>
      <c r="J9" s="810"/>
      <c r="K9" s="810"/>
      <c r="L9" s="810"/>
      <c r="M9" s="810"/>
      <c r="N9" s="810"/>
      <c r="O9" s="810"/>
      <c r="P9" s="811"/>
      <c r="Q9" s="812">
        <v>23</v>
      </c>
      <c r="R9" s="813"/>
      <c r="S9" s="813"/>
      <c r="T9" s="813"/>
      <c r="U9" s="813"/>
      <c r="V9" s="813">
        <v>22</v>
      </c>
      <c r="W9" s="813"/>
      <c r="X9" s="813"/>
      <c r="Y9" s="813"/>
      <c r="Z9" s="813"/>
      <c r="AA9" s="813">
        <v>1</v>
      </c>
      <c r="AB9" s="813"/>
      <c r="AC9" s="813"/>
      <c r="AD9" s="813"/>
      <c r="AE9" s="814"/>
      <c r="AF9" s="815">
        <v>1</v>
      </c>
      <c r="AG9" s="816"/>
      <c r="AH9" s="816"/>
      <c r="AI9" s="816"/>
      <c r="AJ9" s="817"/>
      <c r="AK9" s="798" t="s">
        <v>579</v>
      </c>
      <c r="AL9" s="799"/>
      <c r="AM9" s="799"/>
      <c r="AN9" s="799"/>
      <c r="AO9" s="799"/>
      <c r="AP9" s="799" t="s">
        <v>579</v>
      </c>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7"/>
    </row>
    <row r="10" spans="1:131" s="238" customFormat="1" ht="26.25" customHeight="1" x14ac:dyDescent="0.15">
      <c r="A10" s="241">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7"/>
    </row>
    <row r="11" spans="1:131" s="238" customFormat="1" ht="26.25" customHeight="1" x14ac:dyDescent="0.15">
      <c r="A11" s="24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7"/>
    </row>
    <row r="12" spans="1:131" s="238" customFormat="1" ht="26.25" customHeight="1" x14ac:dyDescent="0.15">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7"/>
    </row>
    <row r="13" spans="1:131" s="238" customFormat="1" ht="26.25" customHeight="1" x14ac:dyDescent="0.15">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7"/>
    </row>
    <row r="14" spans="1:131" s="238" customFormat="1" ht="26.25" customHeight="1" x14ac:dyDescent="0.15">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7"/>
    </row>
    <row r="15" spans="1:131" s="238" customFormat="1" ht="26.25" customHeight="1" x14ac:dyDescent="0.15">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7"/>
    </row>
    <row r="16" spans="1:131" s="238" customFormat="1" ht="26.25" customHeight="1" x14ac:dyDescent="0.15">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7"/>
    </row>
    <row r="17" spans="1:131" s="238" customFormat="1" ht="26.25" customHeight="1" x14ac:dyDescent="0.15">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7"/>
    </row>
    <row r="18" spans="1:131" s="238" customFormat="1" ht="26.25" customHeight="1" x14ac:dyDescent="0.15">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x14ac:dyDescent="0.15">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x14ac:dyDescent="0.15">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x14ac:dyDescent="0.2">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x14ac:dyDescent="0.15">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391</v>
      </c>
      <c r="BA22" s="835"/>
      <c r="BB22" s="835"/>
      <c r="BC22" s="835"/>
      <c r="BD22" s="836"/>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x14ac:dyDescent="0.2">
      <c r="A23" s="243" t="s">
        <v>392</v>
      </c>
      <c r="B23" s="818" t="s">
        <v>393</v>
      </c>
      <c r="C23" s="819"/>
      <c r="D23" s="819"/>
      <c r="E23" s="819"/>
      <c r="F23" s="819"/>
      <c r="G23" s="819"/>
      <c r="H23" s="819"/>
      <c r="I23" s="819"/>
      <c r="J23" s="819"/>
      <c r="K23" s="819"/>
      <c r="L23" s="819"/>
      <c r="M23" s="819"/>
      <c r="N23" s="819"/>
      <c r="O23" s="819"/>
      <c r="P23" s="820"/>
      <c r="Q23" s="821">
        <v>3085</v>
      </c>
      <c r="R23" s="822"/>
      <c r="S23" s="822"/>
      <c r="T23" s="822"/>
      <c r="U23" s="822"/>
      <c r="V23" s="822">
        <v>3022</v>
      </c>
      <c r="W23" s="822"/>
      <c r="X23" s="822"/>
      <c r="Y23" s="822"/>
      <c r="Z23" s="822"/>
      <c r="AA23" s="822">
        <v>63</v>
      </c>
      <c r="AB23" s="822"/>
      <c r="AC23" s="822"/>
      <c r="AD23" s="822"/>
      <c r="AE23" s="823"/>
      <c r="AF23" s="824">
        <v>61</v>
      </c>
      <c r="AG23" s="822"/>
      <c r="AH23" s="822"/>
      <c r="AI23" s="822"/>
      <c r="AJ23" s="825"/>
      <c r="AK23" s="826"/>
      <c r="AL23" s="827"/>
      <c r="AM23" s="827"/>
      <c r="AN23" s="827"/>
      <c r="AO23" s="827"/>
      <c r="AP23" s="822">
        <v>300</v>
      </c>
      <c r="AQ23" s="822"/>
      <c r="AR23" s="822"/>
      <c r="AS23" s="822"/>
      <c r="AT23" s="822"/>
      <c r="AU23" s="838"/>
      <c r="AV23" s="838"/>
      <c r="AW23" s="838"/>
      <c r="AX23" s="838"/>
      <c r="AY23" s="839"/>
      <c r="AZ23" s="840" t="s">
        <v>130</v>
      </c>
      <c r="BA23" s="841"/>
      <c r="BB23" s="841"/>
      <c r="BC23" s="841"/>
      <c r="BD23" s="842"/>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x14ac:dyDescent="0.15">
      <c r="A24" s="837" t="s">
        <v>394</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x14ac:dyDescent="0.2">
      <c r="A25" s="754" t="s">
        <v>395</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x14ac:dyDescent="0.15">
      <c r="A26" s="756" t="s">
        <v>371</v>
      </c>
      <c r="B26" s="757"/>
      <c r="C26" s="757"/>
      <c r="D26" s="757"/>
      <c r="E26" s="757"/>
      <c r="F26" s="757"/>
      <c r="G26" s="757"/>
      <c r="H26" s="757"/>
      <c r="I26" s="757"/>
      <c r="J26" s="757"/>
      <c r="K26" s="757"/>
      <c r="L26" s="757"/>
      <c r="M26" s="757"/>
      <c r="N26" s="757"/>
      <c r="O26" s="757"/>
      <c r="P26" s="758"/>
      <c r="Q26" s="762" t="s">
        <v>396</v>
      </c>
      <c r="R26" s="763"/>
      <c r="S26" s="763"/>
      <c r="T26" s="763"/>
      <c r="U26" s="764"/>
      <c r="V26" s="762" t="s">
        <v>397</v>
      </c>
      <c r="W26" s="763"/>
      <c r="X26" s="763"/>
      <c r="Y26" s="763"/>
      <c r="Z26" s="764"/>
      <c r="AA26" s="762" t="s">
        <v>398</v>
      </c>
      <c r="AB26" s="763"/>
      <c r="AC26" s="763"/>
      <c r="AD26" s="763"/>
      <c r="AE26" s="763"/>
      <c r="AF26" s="843" t="s">
        <v>399</v>
      </c>
      <c r="AG26" s="844"/>
      <c r="AH26" s="844"/>
      <c r="AI26" s="844"/>
      <c r="AJ26" s="845"/>
      <c r="AK26" s="763" t="s">
        <v>400</v>
      </c>
      <c r="AL26" s="763"/>
      <c r="AM26" s="763"/>
      <c r="AN26" s="763"/>
      <c r="AO26" s="764"/>
      <c r="AP26" s="762" t="s">
        <v>401</v>
      </c>
      <c r="AQ26" s="763"/>
      <c r="AR26" s="763"/>
      <c r="AS26" s="763"/>
      <c r="AT26" s="764"/>
      <c r="AU26" s="762" t="s">
        <v>402</v>
      </c>
      <c r="AV26" s="763"/>
      <c r="AW26" s="763"/>
      <c r="AX26" s="763"/>
      <c r="AY26" s="764"/>
      <c r="AZ26" s="762" t="s">
        <v>403</v>
      </c>
      <c r="BA26" s="763"/>
      <c r="BB26" s="763"/>
      <c r="BC26" s="763"/>
      <c r="BD26" s="764"/>
      <c r="BE26" s="762" t="s">
        <v>378</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x14ac:dyDescent="0.15">
      <c r="A28" s="245">
        <v>1</v>
      </c>
      <c r="B28" s="778" t="s">
        <v>404</v>
      </c>
      <c r="C28" s="779"/>
      <c r="D28" s="779"/>
      <c r="E28" s="779"/>
      <c r="F28" s="779"/>
      <c r="G28" s="779"/>
      <c r="H28" s="779"/>
      <c r="I28" s="779"/>
      <c r="J28" s="779"/>
      <c r="K28" s="779"/>
      <c r="L28" s="779"/>
      <c r="M28" s="779"/>
      <c r="N28" s="779"/>
      <c r="O28" s="779"/>
      <c r="P28" s="780"/>
      <c r="Q28" s="851">
        <v>116</v>
      </c>
      <c r="R28" s="852"/>
      <c r="S28" s="852"/>
      <c r="T28" s="852"/>
      <c r="U28" s="852"/>
      <c r="V28" s="852">
        <v>113</v>
      </c>
      <c r="W28" s="852"/>
      <c r="X28" s="852"/>
      <c r="Y28" s="852"/>
      <c r="Z28" s="852"/>
      <c r="AA28" s="852">
        <v>3</v>
      </c>
      <c r="AB28" s="852"/>
      <c r="AC28" s="852"/>
      <c r="AD28" s="852"/>
      <c r="AE28" s="853"/>
      <c r="AF28" s="854">
        <v>3</v>
      </c>
      <c r="AG28" s="852"/>
      <c r="AH28" s="852"/>
      <c r="AI28" s="852"/>
      <c r="AJ28" s="855"/>
      <c r="AK28" s="856" t="s">
        <v>579</v>
      </c>
      <c r="AL28" s="857"/>
      <c r="AM28" s="857"/>
      <c r="AN28" s="857"/>
      <c r="AO28" s="857"/>
      <c r="AP28" s="857" t="s">
        <v>579</v>
      </c>
      <c r="AQ28" s="857"/>
      <c r="AR28" s="857"/>
      <c r="AS28" s="857"/>
      <c r="AT28" s="857"/>
      <c r="AU28" s="857" t="s">
        <v>579</v>
      </c>
      <c r="AV28" s="857"/>
      <c r="AW28" s="857"/>
      <c r="AX28" s="857"/>
      <c r="AY28" s="857"/>
      <c r="AZ28" s="858" t="s">
        <v>580</v>
      </c>
      <c r="BA28" s="858"/>
      <c r="BB28" s="858"/>
      <c r="BC28" s="858"/>
      <c r="BD28" s="858"/>
      <c r="BE28" s="849"/>
      <c r="BF28" s="849"/>
      <c r="BG28" s="849"/>
      <c r="BH28" s="849"/>
      <c r="BI28" s="850"/>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x14ac:dyDescent="0.15">
      <c r="A29" s="245">
        <v>2</v>
      </c>
      <c r="B29" s="809" t="s">
        <v>405</v>
      </c>
      <c r="C29" s="810"/>
      <c r="D29" s="810"/>
      <c r="E29" s="810"/>
      <c r="F29" s="810"/>
      <c r="G29" s="810"/>
      <c r="H29" s="810"/>
      <c r="I29" s="810"/>
      <c r="J29" s="810"/>
      <c r="K29" s="810"/>
      <c r="L29" s="810"/>
      <c r="M29" s="810"/>
      <c r="N29" s="810"/>
      <c r="O29" s="810"/>
      <c r="P29" s="811"/>
      <c r="Q29" s="812">
        <v>107</v>
      </c>
      <c r="R29" s="813"/>
      <c r="S29" s="813"/>
      <c r="T29" s="813"/>
      <c r="U29" s="813"/>
      <c r="V29" s="813">
        <v>100</v>
      </c>
      <c r="W29" s="813"/>
      <c r="X29" s="813"/>
      <c r="Y29" s="813"/>
      <c r="Z29" s="813"/>
      <c r="AA29" s="813">
        <v>7</v>
      </c>
      <c r="AB29" s="813"/>
      <c r="AC29" s="813"/>
      <c r="AD29" s="813"/>
      <c r="AE29" s="814"/>
      <c r="AF29" s="815">
        <v>7</v>
      </c>
      <c r="AG29" s="816"/>
      <c r="AH29" s="816"/>
      <c r="AI29" s="816"/>
      <c r="AJ29" s="817"/>
      <c r="AK29" s="863" t="s">
        <v>579</v>
      </c>
      <c r="AL29" s="859"/>
      <c r="AM29" s="859"/>
      <c r="AN29" s="859"/>
      <c r="AO29" s="859"/>
      <c r="AP29" s="859" t="s">
        <v>579</v>
      </c>
      <c r="AQ29" s="859"/>
      <c r="AR29" s="859"/>
      <c r="AS29" s="859"/>
      <c r="AT29" s="859"/>
      <c r="AU29" s="859" t="s">
        <v>579</v>
      </c>
      <c r="AV29" s="859"/>
      <c r="AW29" s="859"/>
      <c r="AX29" s="859"/>
      <c r="AY29" s="859"/>
      <c r="AZ29" s="860" t="s">
        <v>579</v>
      </c>
      <c r="BA29" s="860"/>
      <c r="BB29" s="860"/>
      <c r="BC29" s="860"/>
      <c r="BD29" s="860"/>
      <c r="BE29" s="861"/>
      <c r="BF29" s="861"/>
      <c r="BG29" s="861"/>
      <c r="BH29" s="861"/>
      <c r="BI29" s="862"/>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x14ac:dyDescent="0.15">
      <c r="A30" s="245">
        <v>3</v>
      </c>
      <c r="B30" s="809" t="s">
        <v>406</v>
      </c>
      <c r="C30" s="810"/>
      <c r="D30" s="810"/>
      <c r="E30" s="810"/>
      <c r="F30" s="810"/>
      <c r="G30" s="810"/>
      <c r="H30" s="810"/>
      <c r="I30" s="810"/>
      <c r="J30" s="810"/>
      <c r="K30" s="810"/>
      <c r="L30" s="810"/>
      <c r="M30" s="810"/>
      <c r="N30" s="810"/>
      <c r="O30" s="810"/>
      <c r="P30" s="811"/>
      <c r="Q30" s="812">
        <v>17</v>
      </c>
      <c r="R30" s="813"/>
      <c r="S30" s="813"/>
      <c r="T30" s="813"/>
      <c r="U30" s="813"/>
      <c r="V30" s="813">
        <v>17</v>
      </c>
      <c r="W30" s="813"/>
      <c r="X30" s="813"/>
      <c r="Y30" s="813"/>
      <c r="Z30" s="813"/>
      <c r="AA30" s="813">
        <v>0</v>
      </c>
      <c r="AB30" s="813"/>
      <c r="AC30" s="813"/>
      <c r="AD30" s="813"/>
      <c r="AE30" s="814"/>
      <c r="AF30" s="815">
        <v>0</v>
      </c>
      <c r="AG30" s="816"/>
      <c r="AH30" s="816"/>
      <c r="AI30" s="816"/>
      <c r="AJ30" s="817"/>
      <c r="AK30" s="863" t="s">
        <v>579</v>
      </c>
      <c r="AL30" s="859"/>
      <c r="AM30" s="859"/>
      <c r="AN30" s="859"/>
      <c r="AO30" s="859"/>
      <c r="AP30" s="859" t="s">
        <v>579</v>
      </c>
      <c r="AQ30" s="859"/>
      <c r="AR30" s="859"/>
      <c r="AS30" s="859"/>
      <c r="AT30" s="859"/>
      <c r="AU30" s="859" t="s">
        <v>579</v>
      </c>
      <c r="AV30" s="859"/>
      <c r="AW30" s="859"/>
      <c r="AX30" s="859"/>
      <c r="AY30" s="859"/>
      <c r="AZ30" s="860" t="s">
        <v>579</v>
      </c>
      <c r="BA30" s="860"/>
      <c r="BB30" s="860"/>
      <c r="BC30" s="860"/>
      <c r="BD30" s="860"/>
      <c r="BE30" s="861"/>
      <c r="BF30" s="861"/>
      <c r="BG30" s="861"/>
      <c r="BH30" s="861"/>
      <c r="BI30" s="862"/>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x14ac:dyDescent="0.15">
      <c r="A31" s="245">
        <v>4</v>
      </c>
      <c r="B31" s="809" t="s">
        <v>407</v>
      </c>
      <c r="C31" s="810"/>
      <c r="D31" s="810"/>
      <c r="E31" s="810"/>
      <c r="F31" s="810"/>
      <c r="G31" s="810"/>
      <c r="H31" s="810"/>
      <c r="I31" s="810"/>
      <c r="J31" s="810"/>
      <c r="K31" s="810"/>
      <c r="L31" s="810"/>
      <c r="M31" s="810"/>
      <c r="N31" s="810"/>
      <c r="O31" s="810"/>
      <c r="P31" s="811"/>
      <c r="Q31" s="812">
        <v>105</v>
      </c>
      <c r="R31" s="813"/>
      <c r="S31" s="813"/>
      <c r="T31" s="813"/>
      <c r="U31" s="813"/>
      <c r="V31" s="813">
        <v>104</v>
      </c>
      <c r="W31" s="813"/>
      <c r="X31" s="813"/>
      <c r="Y31" s="813"/>
      <c r="Z31" s="813"/>
      <c r="AA31" s="813">
        <v>1</v>
      </c>
      <c r="AB31" s="813"/>
      <c r="AC31" s="813"/>
      <c r="AD31" s="813"/>
      <c r="AE31" s="814"/>
      <c r="AF31" s="815">
        <v>1</v>
      </c>
      <c r="AG31" s="816"/>
      <c r="AH31" s="816"/>
      <c r="AI31" s="816"/>
      <c r="AJ31" s="817"/>
      <c r="AK31" s="863">
        <v>66</v>
      </c>
      <c r="AL31" s="859"/>
      <c r="AM31" s="859"/>
      <c r="AN31" s="859"/>
      <c r="AO31" s="859"/>
      <c r="AP31" s="859">
        <v>412</v>
      </c>
      <c r="AQ31" s="859"/>
      <c r="AR31" s="859"/>
      <c r="AS31" s="859"/>
      <c r="AT31" s="859"/>
      <c r="AU31" s="859">
        <v>341</v>
      </c>
      <c r="AV31" s="859"/>
      <c r="AW31" s="859"/>
      <c r="AX31" s="859"/>
      <c r="AY31" s="859"/>
      <c r="AZ31" s="860" t="s">
        <v>579</v>
      </c>
      <c r="BA31" s="860"/>
      <c r="BB31" s="860"/>
      <c r="BC31" s="860"/>
      <c r="BD31" s="860"/>
      <c r="BE31" s="861" t="s">
        <v>408</v>
      </c>
      <c r="BF31" s="861"/>
      <c r="BG31" s="861"/>
      <c r="BH31" s="861"/>
      <c r="BI31" s="862"/>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x14ac:dyDescent="0.15">
      <c r="A32" s="245">
        <v>5</v>
      </c>
      <c r="B32" s="809" t="s">
        <v>409</v>
      </c>
      <c r="C32" s="810"/>
      <c r="D32" s="810"/>
      <c r="E32" s="810"/>
      <c r="F32" s="810"/>
      <c r="G32" s="810"/>
      <c r="H32" s="810"/>
      <c r="I32" s="810"/>
      <c r="J32" s="810"/>
      <c r="K32" s="810"/>
      <c r="L32" s="810"/>
      <c r="M32" s="810"/>
      <c r="N32" s="810"/>
      <c r="O32" s="810"/>
      <c r="P32" s="811"/>
      <c r="Q32" s="812">
        <v>115</v>
      </c>
      <c r="R32" s="813"/>
      <c r="S32" s="813"/>
      <c r="T32" s="813"/>
      <c r="U32" s="813"/>
      <c r="V32" s="813">
        <v>113</v>
      </c>
      <c r="W32" s="813"/>
      <c r="X32" s="813"/>
      <c r="Y32" s="813"/>
      <c r="Z32" s="813"/>
      <c r="AA32" s="813">
        <v>2</v>
      </c>
      <c r="AB32" s="813"/>
      <c r="AC32" s="813"/>
      <c r="AD32" s="813"/>
      <c r="AE32" s="814"/>
      <c r="AF32" s="815">
        <v>2</v>
      </c>
      <c r="AG32" s="816"/>
      <c r="AH32" s="816"/>
      <c r="AI32" s="816"/>
      <c r="AJ32" s="817"/>
      <c r="AK32" s="863">
        <v>78</v>
      </c>
      <c r="AL32" s="859"/>
      <c r="AM32" s="859"/>
      <c r="AN32" s="859"/>
      <c r="AO32" s="859"/>
      <c r="AP32" s="859">
        <v>286</v>
      </c>
      <c r="AQ32" s="859"/>
      <c r="AR32" s="859"/>
      <c r="AS32" s="859"/>
      <c r="AT32" s="859"/>
      <c r="AU32" s="859">
        <v>172</v>
      </c>
      <c r="AV32" s="859"/>
      <c r="AW32" s="859"/>
      <c r="AX32" s="859"/>
      <c r="AY32" s="859"/>
      <c r="AZ32" s="860" t="s">
        <v>579</v>
      </c>
      <c r="BA32" s="860"/>
      <c r="BB32" s="860"/>
      <c r="BC32" s="860"/>
      <c r="BD32" s="860"/>
      <c r="BE32" s="861" t="s">
        <v>410</v>
      </c>
      <c r="BF32" s="861"/>
      <c r="BG32" s="861"/>
      <c r="BH32" s="861"/>
      <c r="BI32" s="862"/>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x14ac:dyDescent="0.15">
      <c r="A33" s="245">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c r="BF33" s="861"/>
      <c r="BG33" s="861"/>
      <c r="BH33" s="861"/>
      <c r="BI33" s="862"/>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x14ac:dyDescent="0.15">
      <c r="A34" s="245">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x14ac:dyDescent="0.15">
      <c r="A35" s="245">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x14ac:dyDescent="0.15">
      <c r="A36" s="24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x14ac:dyDescent="0.15">
      <c r="A37" s="24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15">
      <c r="A38" s="24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15">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15">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15">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15">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15">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15">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15">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15">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15">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15">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15">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15">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15">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15">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15">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15">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15">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15">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15">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15">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15">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15">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15">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411</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
      <c r="A63" s="243" t="s">
        <v>392</v>
      </c>
      <c r="B63" s="818" t="s">
        <v>412</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14</v>
      </c>
      <c r="AG63" s="873"/>
      <c r="AH63" s="873"/>
      <c r="AI63" s="873"/>
      <c r="AJ63" s="874"/>
      <c r="AK63" s="875"/>
      <c r="AL63" s="870"/>
      <c r="AM63" s="870"/>
      <c r="AN63" s="870"/>
      <c r="AO63" s="870"/>
      <c r="AP63" s="873">
        <v>698</v>
      </c>
      <c r="AQ63" s="873"/>
      <c r="AR63" s="873"/>
      <c r="AS63" s="873"/>
      <c r="AT63" s="873"/>
      <c r="AU63" s="873">
        <v>513</v>
      </c>
      <c r="AV63" s="873"/>
      <c r="AW63" s="873"/>
      <c r="AX63" s="873"/>
      <c r="AY63" s="873"/>
      <c r="AZ63" s="877"/>
      <c r="BA63" s="877"/>
      <c r="BB63" s="877"/>
      <c r="BC63" s="877"/>
      <c r="BD63" s="877"/>
      <c r="BE63" s="878" t="s">
        <v>579</v>
      </c>
      <c r="BF63" s="878"/>
      <c r="BG63" s="878"/>
      <c r="BH63" s="878"/>
      <c r="BI63" s="879"/>
      <c r="BJ63" s="880" t="s">
        <v>130</v>
      </c>
      <c r="BK63" s="881"/>
      <c r="BL63" s="881"/>
      <c r="BM63" s="881"/>
      <c r="BN63" s="882"/>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15">
      <c r="A66" s="756" t="s">
        <v>414</v>
      </c>
      <c r="B66" s="757"/>
      <c r="C66" s="757"/>
      <c r="D66" s="757"/>
      <c r="E66" s="757"/>
      <c r="F66" s="757"/>
      <c r="G66" s="757"/>
      <c r="H66" s="757"/>
      <c r="I66" s="757"/>
      <c r="J66" s="757"/>
      <c r="K66" s="757"/>
      <c r="L66" s="757"/>
      <c r="M66" s="757"/>
      <c r="N66" s="757"/>
      <c r="O66" s="757"/>
      <c r="P66" s="758"/>
      <c r="Q66" s="762" t="s">
        <v>415</v>
      </c>
      <c r="R66" s="763"/>
      <c r="S66" s="763"/>
      <c r="T66" s="763"/>
      <c r="U66" s="764"/>
      <c r="V66" s="762" t="s">
        <v>397</v>
      </c>
      <c r="W66" s="763"/>
      <c r="X66" s="763"/>
      <c r="Y66" s="763"/>
      <c r="Z66" s="764"/>
      <c r="AA66" s="762" t="s">
        <v>416</v>
      </c>
      <c r="AB66" s="763"/>
      <c r="AC66" s="763"/>
      <c r="AD66" s="763"/>
      <c r="AE66" s="764"/>
      <c r="AF66" s="883" t="s">
        <v>417</v>
      </c>
      <c r="AG66" s="844"/>
      <c r="AH66" s="844"/>
      <c r="AI66" s="844"/>
      <c r="AJ66" s="884"/>
      <c r="AK66" s="762" t="s">
        <v>400</v>
      </c>
      <c r="AL66" s="757"/>
      <c r="AM66" s="757"/>
      <c r="AN66" s="757"/>
      <c r="AO66" s="758"/>
      <c r="AP66" s="762" t="s">
        <v>401</v>
      </c>
      <c r="AQ66" s="763"/>
      <c r="AR66" s="763"/>
      <c r="AS66" s="763"/>
      <c r="AT66" s="764"/>
      <c r="AU66" s="762" t="s">
        <v>418</v>
      </c>
      <c r="AV66" s="763"/>
      <c r="AW66" s="763"/>
      <c r="AX66" s="763"/>
      <c r="AY66" s="764"/>
      <c r="AZ66" s="762" t="s">
        <v>378</v>
      </c>
      <c r="BA66" s="763"/>
      <c r="BB66" s="763"/>
      <c r="BC66" s="763"/>
      <c r="BD66" s="769"/>
      <c r="BE66" s="244"/>
      <c r="BF66" s="244"/>
      <c r="BG66" s="244"/>
      <c r="BH66" s="244"/>
      <c r="BI66" s="244"/>
      <c r="BJ66" s="244"/>
      <c r="BK66" s="244"/>
      <c r="BL66" s="244"/>
      <c r="BM66" s="244"/>
      <c r="BN66" s="244"/>
      <c r="BO66" s="244"/>
      <c r="BP66" s="244"/>
      <c r="BQ66" s="241">
        <v>60</v>
      </c>
      <c r="BR66" s="246"/>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3"/>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3"/>
    </row>
    <row r="68" spans="1:131" ht="26.25" customHeight="1" thickTop="1" x14ac:dyDescent="0.15">
      <c r="A68" s="239">
        <v>1</v>
      </c>
      <c r="B68" s="898" t="s">
        <v>581</v>
      </c>
      <c r="C68" s="899"/>
      <c r="D68" s="899"/>
      <c r="E68" s="899"/>
      <c r="F68" s="899"/>
      <c r="G68" s="899"/>
      <c r="H68" s="899"/>
      <c r="I68" s="899"/>
      <c r="J68" s="899"/>
      <c r="K68" s="899"/>
      <c r="L68" s="899"/>
      <c r="M68" s="899"/>
      <c r="N68" s="899"/>
      <c r="O68" s="899"/>
      <c r="P68" s="900"/>
      <c r="Q68" s="901">
        <v>2234</v>
      </c>
      <c r="R68" s="895"/>
      <c r="S68" s="895"/>
      <c r="T68" s="895"/>
      <c r="U68" s="895"/>
      <c r="V68" s="895">
        <v>2190</v>
      </c>
      <c r="W68" s="895"/>
      <c r="X68" s="895"/>
      <c r="Y68" s="895"/>
      <c r="Z68" s="895"/>
      <c r="AA68" s="895">
        <v>44</v>
      </c>
      <c r="AB68" s="895"/>
      <c r="AC68" s="895"/>
      <c r="AD68" s="895"/>
      <c r="AE68" s="895"/>
      <c r="AF68" s="895">
        <v>44</v>
      </c>
      <c r="AG68" s="895"/>
      <c r="AH68" s="895"/>
      <c r="AI68" s="895"/>
      <c r="AJ68" s="895"/>
      <c r="AK68" s="895" t="s">
        <v>582</v>
      </c>
      <c r="AL68" s="895"/>
      <c r="AM68" s="895"/>
      <c r="AN68" s="895"/>
      <c r="AO68" s="895"/>
      <c r="AP68" s="895">
        <v>538</v>
      </c>
      <c r="AQ68" s="895"/>
      <c r="AR68" s="895"/>
      <c r="AS68" s="895"/>
      <c r="AT68" s="895"/>
      <c r="AU68" s="895">
        <v>55</v>
      </c>
      <c r="AV68" s="895"/>
      <c r="AW68" s="895"/>
      <c r="AX68" s="895"/>
      <c r="AY68" s="895"/>
      <c r="AZ68" s="896"/>
      <c r="BA68" s="896"/>
      <c r="BB68" s="896"/>
      <c r="BC68" s="896"/>
      <c r="BD68" s="897"/>
      <c r="BE68" s="244"/>
      <c r="BF68" s="244"/>
      <c r="BG68" s="244"/>
      <c r="BH68" s="244"/>
      <c r="BI68" s="244"/>
      <c r="BJ68" s="244"/>
      <c r="BK68" s="244"/>
      <c r="BL68" s="244"/>
      <c r="BM68" s="244"/>
      <c r="BN68" s="244"/>
      <c r="BO68" s="244"/>
      <c r="BP68" s="244"/>
      <c r="BQ68" s="241">
        <v>62</v>
      </c>
      <c r="BR68" s="246"/>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3"/>
    </row>
    <row r="69" spans="1:131" ht="26.25" customHeight="1" x14ac:dyDescent="0.15">
      <c r="A69" s="241">
        <v>2</v>
      </c>
      <c r="B69" s="902" t="s">
        <v>583</v>
      </c>
      <c r="C69" s="903"/>
      <c r="D69" s="903"/>
      <c r="E69" s="903"/>
      <c r="F69" s="903"/>
      <c r="G69" s="903"/>
      <c r="H69" s="903"/>
      <c r="I69" s="903"/>
      <c r="J69" s="903"/>
      <c r="K69" s="903"/>
      <c r="L69" s="903"/>
      <c r="M69" s="903"/>
      <c r="N69" s="903"/>
      <c r="O69" s="903"/>
      <c r="P69" s="904"/>
      <c r="Q69" s="905">
        <v>33</v>
      </c>
      <c r="R69" s="859"/>
      <c r="S69" s="859"/>
      <c r="T69" s="859"/>
      <c r="U69" s="859"/>
      <c r="V69" s="859">
        <v>30</v>
      </c>
      <c r="W69" s="859"/>
      <c r="X69" s="859"/>
      <c r="Y69" s="859"/>
      <c r="Z69" s="859"/>
      <c r="AA69" s="859">
        <v>3</v>
      </c>
      <c r="AB69" s="859"/>
      <c r="AC69" s="859"/>
      <c r="AD69" s="859"/>
      <c r="AE69" s="859"/>
      <c r="AF69" s="859">
        <v>3</v>
      </c>
      <c r="AG69" s="859"/>
      <c r="AH69" s="859"/>
      <c r="AI69" s="859"/>
      <c r="AJ69" s="859"/>
      <c r="AK69" s="859" t="s">
        <v>582</v>
      </c>
      <c r="AL69" s="859"/>
      <c r="AM69" s="859"/>
      <c r="AN69" s="859"/>
      <c r="AO69" s="859"/>
      <c r="AP69" s="859" t="s">
        <v>582</v>
      </c>
      <c r="AQ69" s="859"/>
      <c r="AR69" s="859"/>
      <c r="AS69" s="859"/>
      <c r="AT69" s="859"/>
      <c r="AU69" s="859" t="s">
        <v>582</v>
      </c>
      <c r="AV69" s="859"/>
      <c r="AW69" s="859"/>
      <c r="AX69" s="859"/>
      <c r="AY69" s="859"/>
      <c r="AZ69" s="861"/>
      <c r="BA69" s="861"/>
      <c r="BB69" s="861"/>
      <c r="BC69" s="861"/>
      <c r="BD69" s="862"/>
      <c r="BE69" s="244"/>
      <c r="BF69" s="244"/>
      <c r="BG69" s="244"/>
      <c r="BH69" s="244"/>
      <c r="BI69" s="244"/>
      <c r="BJ69" s="244"/>
      <c r="BK69" s="244"/>
      <c r="BL69" s="244"/>
      <c r="BM69" s="244"/>
      <c r="BN69" s="244"/>
      <c r="BO69" s="244"/>
      <c r="BP69" s="244"/>
      <c r="BQ69" s="241">
        <v>63</v>
      </c>
      <c r="BR69" s="246"/>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3"/>
    </row>
    <row r="70" spans="1:131" ht="26.25" customHeight="1" x14ac:dyDescent="0.15">
      <c r="A70" s="241">
        <v>3</v>
      </c>
      <c r="B70" s="902"/>
      <c r="C70" s="903"/>
      <c r="D70" s="903"/>
      <c r="E70" s="903"/>
      <c r="F70" s="903"/>
      <c r="G70" s="903"/>
      <c r="H70" s="903"/>
      <c r="I70" s="903"/>
      <c r="J70" s="903"/>
      <c r="K70" s="903"/>
      <c r="L70" s="903"/>
      <c r="M70" s="903"/>
      <c r="N70" s="903"/>
      <c r="O70" s="903"/>
      <c r="P70" s="904"/>
      <c r="Q70" s="905"/>
      <c r="R70" s="859"/>
      <c r="S70" s="859"/>
      <c r="T70" s="859"/>
      <c r="U70" s="859"/>
      <c r="V70" s="859"/>
      <c r="W70" s="859"/>
      <c r="X70" s="859"/>
      <c r="Y70" s="859"/>
      <c r="Z70" s="859"/>
      <c r="AA70" s="859"/>
      <c r="AB70" s="859"/>
      <c r="AC70" s="859"/>
      <c r="AD70" s="859"/>
      <c r="AE70" s="859"/>
      <c r="AF70" s="859"/>
      <c r="AG70" s="859"/>
      <c r="AH70" s="859"/>
      <c r="AI70" s="859"/>
      <c r="AJ70" s="859"/>
      <c r="AK70" s="859"/>
      <c r="AL70" s="859"/>
      <c r="AM70" s="859"/>
      <c r="AN70" s="859"/>
      <c r="AO70" s="859"/>
      <c r="AP70" s="859"/>
      <c r="AQ70" s="859"/>
      <c r="AR70" s="859"/>
      <c r="AS70" s="859"/>
      <c r="AT70" s="859"/>
      <c r="AU70" s="859"/>
      <c r="AV70" s="859"/>
      <c r="AW70" s="859"/>
      <c r="AX70" s="859"/>
      <c r="AY70" s="859"/>
      <c r="AZ70" s="861"/>
      <c r="BA70" s="861"/>
      <c r="BB70" s="861"/>
      <c r="BC70" s="861"/>
      <c r="BD70" s="862"/>
      <c r="BE70" s="244"/>
      <c r="BF70" s="244"/>
      <c r="BG70" s="244"/>
      <c r="BH70" s="244"/>
      <c r="BI70" s="244"/>
      <c r="BJ70" s="244"/>
      <c r="BK70" s="244"/>
      <c r="BL70" s="244"/>
      <c r="BM70" s="244"/>
      <c r="BN70" s="244"/>
      <c r="BO70" s="244"/>
      <c r="BP70" s="244"/>
      <c r="BQ70" s="241">
        <v>64</v>
      </c>
      <c r="BR70" s="246"/>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3"/>
    </row>
    <row r="71" spans="1:131" ht="26.25" customHeight="1" x14ac:dyDescent="0.15">
      <c r="A71" s="241">
        <v>4</v>
      </c>
      <c r="B71" s="902"/>
      <c r="C71" s="903"/>
      <c r="D71" s="903"/>
      <c r="E71" s="903"/>
      <c r="F71" s="903"/>
      <c r="G71" s="903"/>
      <c r="H71" s="903"/>
      <c r="I71" s="903"/>
      <c r="J71" s="903"/>
      <c r="K71" s="903"/>
      <c r="L71" s="903"/>
      <c r="M71" s="903"/>
      <c r="N71" s="903"/>
      <c r="O71" s="903"/>
      <c r="P71" s="904"/>
      <c r="Q71" s="905"/>
      <c r="R71" s="859"/>
      <c r="S71" s="859"/>
      <c r="T71" s="859"/>
      <c r="U71" s="859"/>
      <c r="V71" s="859"/>
      <c r="W71" s="859"/>
      <c r="X71" s="859"/>
      <c r="Y71" s="859"/>
      <c r="Z71" s="859"/>
      <c r="AA71" s="859"/>
      <c r="AB71" s="859"/>
      <c r="AC71" s="859"/>
      <c r="AD71" s="859"/>
      <c r="AE71" s="859"/>
      <c r="AF71" s="859"/>
      <c r="AG71" s="859"/>
      <c r="AH71" s="859"/>
      <c r="AI71" s="859"/>
      <c r="AJ71" s="859"/>
      <c r="AK71" s="859"/>
      <c r="AL71" s="859"/>
      <c r="AM71" s="859"/>
      <c r="AN71" s="859"/>
      <c r="AO71" s="859"/>
      <c r="AP71" s="859"/>
      <c r="AQ71" s="859"/>
      <c r="AR71" s="859"/>
      <c r="AS71" s="859"/>
      <c r="AT71" s="859"/>
      <c r="AU71" s="859"/>
      <c r="AV71" s="859"/>
      <c r="AW71" s="859"/>
      <c r="AX71" s="859"/>
      <c r="AY71" s="859"/>
      <c r="AZ71" s="861"/>
      <c r="BA71" s="861"/>
      <c r="BB71" s="861"/>
      <c r="BC71" s="861"/>
      <c r="BD71" s="862"/>
      <c r="BE71" s="244"/>
      <c r="BF71" s="244"/>
      <c r="BG71" s="244"/>
      <c r="BH71" s="244"/>
      <c r="BI71" s="244"/>
      <c r="BJ71" s="244"/>
      <c r="BK71" s="244"/>
      <c r="BL71" s="244"/>
      <c r="BM71" s="244"/>
      <c r="BN71" s="244"/>
      <c r="BO71" s="244"/>
      <c r="BP71" s="244"/>
      <c r="BQ71" s="241">
        <v>65</v>
      </c>
      <c r="BR71" s="246"/>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3"/>
    </row>
    <row r="72" spans="1:131" ht="26.25" customHeight="1" x14ac:dyDescent="0.15">
      <c r="A72" s="241">
        <v>5</v>
      </c>
      <c r="B72" s="902"/>
      <c r="C72" s="903"/>
      <c r="D72" s="903"/>
      <c r="E72" s="903"/>
      <c r="F72" s="903"/>
      <c r="G72" s="903"/>
      <c r="H72" s="903"/>
      <c r="I72" s="903"/>
      <c r="J72" s="903"/>
      <c r="K72" s="903"/>
      <c r="L72" s="903"/>
      <c r="M72" s="903"/>
      <c r="N72" s="903"/>
      <c r="O72" s="903"/>
      <c r="P72" s="904"/>
      <c r="Q72" s="905"/>
      <c r="R72" s="859"/>
      <c r="S72" s="859"/>
      <c r="T72" s="859"/>
      <c r="U72" s="859"/>
      <c r="V72" s="859"/>
      <c r="W72" s="859"/>
      <c r="X72" s="859"/>
      <c r="Y72" s="859"/>
      <c r="Z72" s="859"/>
      <c r="AA72" s="859"/>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3"/>
    </row>
    <row r="73" spans="1:131" ht="26.25" customHeight="1" x14ac:dyDescent="0.15">
      <c r="A73" s="241">
        <v>6</v>
      </c>
      <c r="B73" s="902"/>
      <c r="C73" s="903"/>
      <c r="D73" s="903"/>
      <c r="E73" s="903"/>
      <c r="F73" s="903"/>
      <c r="G73" s="903"/>
      <c r="H73" s="903"/>
      <c r="I73" s="903"/>
      <c r="J73" s="903"/>
      <c r="K73" s="903"/>
      <c r="L73" s="903"/>
      <c r="M73" s="903"/>
      <c r="N73" s="903"/>
      <c r="O73" s="903"/>
      <c r="P73" s="904"/>
      <c r="Q73" s="905"/>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44"/>
      <c r="BF73" s="244"/>
      <c r="BG73" s="244"/>
      <c r="BH73" s="244"/>
      <c r="BI73" s="244"/>
      <c r="BJ73" s="244"/>
      <c r="BK73" s="244"/>
      <c r="BL73" s="244"/>
      <c r="BM73" s="244"/>
      <c r="BN73" s="244"/>
      <c r="BO73" s="244"/>
      <c r="BP73" s="244"/>
      <c r="BQ73" s="241">
        <v>67</v>
      </c>
      <c r="BR73" s="246"/>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3"/>
    </row>
    <row r="74" spans="1:131" ht="26.25" customHeight="1" x14ac:dyDescent="0.15">
      <c r="A74" s="241">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44"/>
      <c r="BF74" s="244"/>
      <c r="BG74" s="244"/>
      <c r="BH74" s="244"/>
      <c r="BI74" s="244"/>
      <c r="BJ74" s="244"/>
      <c r="BK74" s="244"/>
      <c r="BL74" s="244"/>
      <c r="BM74" s="244"/>
      <c r="BN74" s="244"/>
      <c r="BO74" s="244"/>
      <c r="BP74" s="244"/>
      <c r="BQ74" s="241">
        <v>68</v>
      </c>
      <c r="BR74" s="246"/>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3"/>
    </row>
    <row r="75" spans="1:131" ht="26.25" customHeight="1" x14ac:dyDescent="0.15">
      <c r="A75" s="241">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44"/>
      <c r="BF75" s="244"/>
      <c r="BG75" s="244"/>
      <c r="BH75" s="244"/>
      <c r="BI75" s="244"/>
      <c r="BJ75" s="244"/>
      <c r="BK75" s="244"/>
      <c r="BL75" s="244"/>
      <c r="BM75" s="244"/>
      <c r="BN75" s="244"/>
      <c r="BO75" s="244"/>
      <c r="BP75" s="244"/>
      <c r="BQ75" s="241">
        <v>69</v>
      </c>
      <c r="BR75" s="246"/>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3"/>
    </row>
    <row r="76" spans="1:131" ht="26.25" customHeight="1" x14ac:dyDescent="0.15">
      <c r="A76" s="241">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44"/>
      <c r="BF76" s="244"/>
      <c r="BG76" s="244"/>
      <c r="BH76" s="244"/>
      <c r="BI76" s="244"/>
      <c r="BJ76" s="244"/>
      <c r="BK76" s="244"/>
      <c r="BL76" s="244"/>
      <c r="BM76" s="244"/>
      <c r="BN76" s="244"/>
      <c r="BO76" s="244"/>
      <c r="BP76" s="244"/>
      <c r="BQ76" s="241">
        <v>70</v>
      </c>
      <c r="BR76" s="246"/>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3"/>
    </row>
    <row r="77" spans="1:131" ht="26.25" customHeight="1" x14ac:dyDescent="0.15">
      <c r="A77" s="241">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44"/>
      <c r="BF77" s="244"/>
      <c r="BG77" s="244"/>
      <c r="BH77" s="244"/>
      <c r="BI77" s="244"/>
      <c r="BJ77" s="244"/>
      <c r="BK77" s="244"/>
      <c r="BL77" s="244"/>
      <c r="BM77" s="244"/>
      <c r="BN77" s="244"/>
      <c r="BO77" s="244"/>
      <c r="BP77" s="244"/>
      <c r="BQ77" s="241">
        <v>71</v>
      </c>
      <c r="BR77" s="246"/>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3"/>
    </row>
    <row r="78" spans="1:131" ht="26.25" customHeight="1" x14ac:dyDescent="0.15">
      <c r="A78" s="241">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3"/>
    </row>
    <row r="79" spans="1:131" ht="26.25" customHeight="1" x14ac:dyDescent="0.15">
      <c r="A79" s="241">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3"/>
    </row>
    <row r="80" spans="1:131" ht="26.25" customHeight="1" x14ac:dyDescent="0.15">
      <c r="A80" s="241">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3"/>
    </row>
    <row r="81" spans="1:131" ht="26.25" customHeight="1" x14ac:dyDescent="0.15">
      <c r="A81" s="241">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3"/>
    </row>
    <row r="82" spans="1:131" ht="26.25" customHeight="1" x14ac:dyDescent="0.15">
      <c r="A82" s="241">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3"/>
    </row>
    <row r="83" spans="1:131" ht="26.25" customHeight="1" x14ac:dyDescent="0.15">
      <c r="A83" s="241">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3"/>
    </row>
    <row r="84" spans="1:131" ht="26.25" customHeight="1" x14ac:dyDescent="0.15">
      <c r="A84" s="241">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3"/>
    </row>
    <row r="85" spans="1:131" ht="26.25" customHeight="1" x14ac:dyDescent="0.15">
      <c r="A85" s="241">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3"/>
    </row>
    <row r="86" spans="1:131" ht="26.25" customHeight="1" x14ac:dyDescent="0.15">
      <c r="A86" s="241">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3"/>
    </row>
    <row r="87" spans="1:131" ht="26.25" customHeight="1" x14ac:dyDescent="0.15">
      <c r="A87" s="247">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4"/>
      <c r="BF87" s="244"/>
      <c r="BG87" s="244"/>
      <c r="BH87" s="244"/>
      <c r="BI87" s="244"/>
      <c r="BJ87" s="244"/>
      <c r="BK87" s="244"/>
      <c r="BL87" s="244"/>
      <c r="BM87" s="244"/>
      <c r="BN87" s="244"/>
      <c r="BO87" s="244"/>
      <c r="BP87" s="244"/>
      <c r="BQ87" s="241">
        <v>81</v>
      </c>
      <c r="BR87" s="246"/>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3"/>
    </row>
    <row r="88" spans="1:131" ht="26.25" customHeight="1" thickBot="1" x14ac:dyDescent="0.2">
      <c r="A88" s="243" t="s">
        <v>392</v>
      </c>
      <c r="B88" s="818" t="s">
        <v>419</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47</v>
      </c>
      <c r="AG88" s="873"/>
      <c r="AH88" s="873"/>
      <c r="AI88" s="873"/>
      <c r="AJ88" s="873"/>
      <c r="AK88" s="870"/>
      <c r="AL88" s="870"/>
      <c r="AM88" s="870"/>
      <c r="AN88" s="870"/>
      <c r="AO88" s="870"/>
      <c r="AP88" s="873">
        <v>538</v>
      </c>
      <c r="AQ88" s="873"/>
      <c r="AR88" s="873"/>
      <c r="AS88" s="873"/>
      <c r="AT88" s="873"/>
      <c r="AU88" s="873">
        <v>55</v>
      </c>
      <c r="AV88" s="873"/>
      <c r="AW88" s="873"/>
      <c r="AX88" s="873"/>
      <c r="AY88" s="873"/>
      <c r="AZ88" s="878"/>
      <c r="BA88" s="878"/>
      <c r="BB88" s="878"/>
      <c r="BC88" s="878"/>
      <c r="BD88" s="879"/>
      <c r="BE88" s="244"/>
      <c r="BF88" s="244"/>
      <c r="BG88" s="244"/>
      <c r="BH88" s="244"/>
      <c r="BI88" s="244"/>
      <c r="BJ88" s="244"/>
      <c r="BK88" s="244"/>
      <c r="BL88" s="244"/>
      <c r="BM88" s="244"/>
      <c r="BN88" s="244"/>
      <c r="BO88" s="244"/>
      <c r="BP88" s="244"/>
      <c r="BQ88" s="241">
        <v>82</v>
      </c>
      <c r="BR88" s="246"/>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818" t="s">
        <v>420</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421</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422</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423</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424</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6" t="s">
        <v>425</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426</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x14ac:dyDescent="0.15">
      <c r="A109" s="941" t="s">
        <v>427</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428</v>
      </c>
      <c r="AB109" s="922"/>
      <c r="AC109" s="922"/>
      <c r="AD109" s="922"/>
      <c r="AE109" s="923"/>
      <c r="AF109" s="921" t="s">
        <v>429</v>
      </c>
      <c r="AG109" s="922"/>
      <c r="AH109" s="922"/>
      <c r="AI109" s="922"/>
      <c r="AJ109" s="923"/>
      <c r="AK109" s="921" t="s">
        <v>305</v>
      </c>
      <c r="AL109" s="922"/>
      <c r="AM109" s="922"/>
      <c r="AN109" s="922"/>
      <c r="AO109" s="923"/>
      <c r="AP109" s="921" t="s">
        <v>430</v>
      </c>
      <c r="AQ109" s="922"/>
      <c r="AR109" s="922"/>
      <c r="AS109" s="922"/>
      <c r="AT109" s="924"/>
      <c r="AU109" s="941" t="s">
        <v>427</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428</v>
      </c>
      <c r="BR109" s="922"/>
      <c r="BS109" s="922"/>
      <c r="BT109" s="922"/>
      <c r="BU109" s="923"/>
      <c r="BV109" s="921" t="s">
        <v>429</v>
      </c>
      <c r="BW109" s="922"/>
      <c r="BX109" s="922"/>
      <c r="BY109" s="922"/>
      <c r="BZ109" s="923"/>
      <c r="CA109" s="921" t="s">
        <v>305</v>
      </c>
      <c r="CB109" s="922"/>
      <c r="CC109" s="922"/>
      <c r="CD109" s="922"/>
      <c r="CE109" s="923"/>
      <c r="CF109" s="942" t="s">
        <v>430</v>
      </c>
      <c r="CG109" s="942"/>
      <c r="CH109" s="942"/>
      <c r="CI109" s="942"/>
      <c r="CJ109" s="942"/>
      <c r="CK109" s="921" t="s">
        <v>431</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428</v>
      </c>
      <c r="DH109" s="922"/>
      <c r="DI109" s="922"/>
      <c r="DJ109" s="922"/>
      <c r="DK109" s="923"/>
      <c r="DL109" s="921" t="s">
        <v>429</v>
      </c>
      <c r="DM109" s="922"/>
      <c r="DN109" s="922"/>
      <c r="DO109" s="922"/>
      <c r="DP109" s="923"/>
      <c r="DQ109" s="921" t="s">
        <v>305</v>
      </c>
      <c r="DR109" s="922"/>
      <c r="DS109" s="922"/>
      <c r="DT109" s="922"/>
      <c r="DU109" s="923"/>
      <c r="DV109" s="921" t="s">
        <v>430</v>
      </c>
      <c r="DW109" s="922"/>
      <c r="DX109" s="922"/>
      <c r="DY109" s="922"/>
      <c r="DZ109" s="924"/>
    </row>
    <row r="110" spans="1:131" s="233" customFormat="1" ht="26.25" customHeight="1" x14ac:dyDescent="0.15">
      <c r="A110" s="925" t="s">
        <v>432</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326050</v>
      </c>
      <c r="AB110" s="929"/>
      <c r="AC110" s="929"/>
      <c r="AD110" s="929"/>
      <c r="AE110" s="930"/>
      <c r="AF110" s="931">
        <v>337801</v>
      </c>
      <c r="AG110" s="929"/>
      <c r="AH110" s="929"/>
      <c r="AI110" s="929"/>
      <c r="AJ110" s="930"/>
      <c r="AK110" s="931">
        <v>310352</v>
      </c>
      <c r="AL110" s="929"/>
      <c r="AM110" s="929"/>
      <c r="AN110" s="929"/>
      <c r="AO110" s="930"/>
      <c r="AP110" s="932">
        <v>20.3</v>
      </c>
      <c r="AQ110" s="933"/>
      <c r="AR110" s="933"/>
      <c r="AS110" s="933"/>
      <c r="AT110" s="934"/>
      <c r="AU110" s="935" t="s">
        <v>73</v>
      </c>
      <c r="AV110" s="936"/>
      <c r="AW110" s="936"/>
      <c r="AX110" s="936"/>
      <c r="AY110" s="936"/>
      <c r="AZ110" s="958" t="s">
        <v>433</v>
      </c>
      <c r="BA110" s="926"/>
      <c r="BB110" s="926"/>
      <c r="BC110" s="926"/>
      <c r="BD110" s="926"/>
      <c r="BE110" s="926"/>
      <c r="BF110" s="926"/>
      <c r="BG110" s="926"/>
      <c r="BH110" s="926"/>
      <c r="BI110" s="926"/>
      <c r="BJ110" s="926"/>
      <c r="BK110" s="926"/>
      <c r="BL110" s="926"/>
      <c r="BM110" s="926"/>
      <c r="BN110" s="926"/>
      <c r="BO110" s="926"/>
      <c r="BP110" s="927"/>
      <c r="BQ110" s="959">
        <v>2996717</v>
      </c>
      <c r="BR110" s="960"/>
      <c r="BS110" s="960"/>
      <c r="BT110" s="960"/>
      <c r="BU110" s="960"/>
      <c r="BV110" s="960">
        <v>2973221</v>
      </c>
      <c r="BW110" s="960"/>
      <c r="BX110" s="960"/>
      <c r="BY110" s="960"/>
      <c r="BZ110" s="960"/>
      <c r="CA110" s="960">
        <v>3000407</v>
      </c>
      <c r="CB110" s="960"/>
      <c r="CC110" s="960"/>
      <c r="CD110" s="960"/>
      <c r="CE110" s="960"/>
      <c r="CF110" s="973">
        <v>196.1</v>
      </c>
      <c r="CG110" s="974"/>
      <c r="CH110" s="974"/>
      <c r="CI110" s="974"/>
      <c r="CJ110" s="974"/>
      <c r="CK110" s="975" t="s">
        <v>434</v>
      </c>
      <c r="CL110" s="976"/>
      <c r="CM110" s="958" t="s">
        <v>435</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130</v>
      </c>
      <c r="DH110" s="960"/>
      <c r="DI110" s="960"/>
      <c r="DJ110" s="960"/>
      <c r="DK110" s="960"/>
      <c r="DL110" s="960" t="s">
        <v>436</v>
      </c>
      <c r="DM110" s="960"/>
      <c r="DN110" s="960"/>
      <c r="DO110" s="960"/>
      <c r="DP110" s="960"/>
      <c r="DQ110" s="960" t="s">
        <v>436</v>
      </c>
      <c r="DR110" s="960"/>
      <c r="DS110" s="960"/>
      <c r="DT110" s="960"/>
      <c r="DU110" s="960"/>
      <c r="DV110" s="961" t="s">
        <v>437</v>
      </c>
      <c r="DW110" s="961"/>
      <c r="DX110" s="961"/>
      <c r="DY110" s="961"/>
      <c r="DZ110" s="962"/>
    </row>
    <row r="111" spans="1:131" s="233" customFormat="1" ht="26.25" customHeight="1" x14ac:dyDescent="0.15">
      <c r="A111" s="963" t="s">
        <v>438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130</v>
      </c>
      <c r="AB111" s="967"/>
      <c r="AC111" s="967"/>
      <c r="AD111" s="967"/>
      <c r="AE111" s="968"/>
      <c r="AF111" s="969" t="s">
        <v>130</v>
      </c>
      <c r="AG111" s="967"/>
      <c r="AH111" s="967"/>
      <c r="AI111" s="967"/>
      <c r="AJ111" s="968"/>
      <c r="AK111" s="969" t="s">
        <v>437</v>
      </c>
      <c r="AL111" s="967"/>
      <c r="AM111" s="967"/>
      <c r="AN111" s="967"/>
      <c r="AO111" s="968"/>
      <c r="AP111" s="970" t="s">
        <v>439</v>
      </c>
      <c r="AQ111" s="971"/>
      <c r="AR111" s="971"/>
      <c r="AS111" s="971"/>
      <c r="AT111" s="972"/>
      <c r="AU111" s="937"/>
      <c r="AV111" s="938"/>
      <c r="AW111" s="938"/>
      <c r="AX111" s="938"/>
      <c r="AY111" s="938"/>
      <c r="AZ111" s="951" t="s">
        <v>440</v>
      </c>
      <c r="BA111" s="952"/>
      <c r="BB111" s="952"/>
      <c r="BC111" s="952"/>
      <c r="BD111" s="952"/>
      <c r="BE111" s="952"/>
      <c r="BF111" s="952"/>
      <c r="BG111" s="952"/>
      <c r="BH111" s="952"/>
      <c r="BI111" s="952"/>
      <c r="BJ111" s="952"/>
      <c r="BK111" s="952"/>
      <c r="BL111" s="952"/>
      <c r="BM111" s="952"/>
      <c r="BN111" s="952"/>
      <c r="BO111" s="952"/>
      <c r="BP111" s="953"/>
      <c r="BQ111" s="954" t="s">
        <v>130</v>
      </c>
      <c r="BR111" s="955"/>
      <c r="BS111" s="955"/>
      <c r="BT111" s="955"/>
      <c r="BU111" s="955"/>
      <c r="BV111" s="955" t="s">
        <v>436</v>
      </c>
      <c r="BW111" s="955"/>
      <c r="BX111" s="955"/>
      <c r="BY111" s="955"/>
      <c r="BZ111" s="955"/>
      <c r="CA111" s="955" t="s">
        <v>437</v>
      </c>
      <c r="CB111" s="955"/>
      <c r="CC111" s="955"/>
      <c r="CD111" s="955"/>
      <c r="CE111" s="955"/>
      <c r="CF111" s="949" t="s">
        <v>441</v>
      </c>
      <c r="CG111" s="950"/>
      <c r="CH111" s="950"/>
      <c r="CI111" s="950"/>
      <c r="CJ111" s="950"/>
      <c r="CK111" s="977"/>
      <c r="CL111" s="978"/>
      <c r="CM111" s="951" t="s">
        <v>442</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439</v>
      </c>
      <c r="DH111" s="955"/>
      <c r="DI111" s="955"/>
      <c r="DJ111" s="955"/>
      <c r="DK111" s="955"/>
      <c r="DL111" s="955" t="s">
        <v>437</v>
      </c>
      <c r="DM111" s="955"/>
      <c r="DN111" s="955"/>
      <c r="DO111" s="955"/>
      <c r="DP111" s="955"/>
      <c r="DQ111" s="955" t="s">
        <v>437</v>
      </c>
      <c r="DR111" s="955"/>
      <c r="DS111" s="955"/>
      <c r="DT111" s="955"/>
      <c r="DU111" s="955"/>
      <c r="DV111" s="956" t="s">
        <v>130</v>
      </c>
      <c r="DW111" s="956"/>
      <c r="DX111" s="956"/>
      <c r="DY111" s="956"/>
      <c r="DZ111" s="957"/>
    </row>
    <row r="112" spans="1:131" s="233" customFormat="1" ht="26.25" customHeight="1" x14ac:dyDescent="0.15">
      <c r="A112" s="981" t="s">
        <v>443</v>
      </c>
      <c r="B112" s="982"/>
      <c r="C112" s="952" t="s">
        <v>444</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130</v>
      </c>
      <c r="AB112" s="988"/>
      <c r="AC112" s="988"/>
      <c r="AD112" s="988"/>
      <c r="AE112" s="989"/>
      <c r="AF112" s="990" t="s">
        <v>130</v>
      </c>
      <c r="AG112" s="988"/>
      <c r="AH112" s="988"/>
      <c r="AI112" s="988"/>
      <c r="AJ112" s="989"/>
      <c r="AK112" s="990" t="s">
        <v>130</v>
      </c>
      <c r="AL112" s="988"/>
      <c r="AM112" s="988"/>
      <c r="AN112" s="988"/>
      <c r="AO112" s="989"/>
      <c r="AP112" s="991" t="s">
        <v>130</v>
      </c>
      <c r="AQ112" s="992"/>
      <c r="AR112" s="992"/>
      <c r="AS112" s="992"/>
      <c r="AT112" s="993"/>
      <c r="AU112" s="937"/>
      <c r="AV112" s="938"/>
      <c r="AW112" s="938"/>
      <c r="AX112" s="938"/>
      <c r="AY112" s="938"/>
      <c r="AZ112" s="951" t="s">
        <v>445</v>
      </c>
      <c r="BA112" s="952"/>
      <c r="BB112" s="952"/>
      <c r="BC112" s="952"/>
      <c r="BD112" s="952"/>
      <c r="BE112" s="952"/>
      <c r="BF112" s="952"/>
      <c r="BG112" s="952"/>
      <c r="BH112" s="952"/>
      <c r="BI112" s="952"/>
      <c r="BJ112" s="952"/>
      <c r="BK112" s="952"/>
      <c r="BL112" s="952"/>
      <c r="BM112" s="952"/>
      <c r="BN112" s="952"/>
      <c r="BO112" s="952"/>
      <c r="BP112" s="953"/>
      <c r="BQ112" s="954">
        <v>520174</v>
      </c>
      <c r="BR112" s="955"/>
      <c r="BS112" s="955"/>
      <c r="BT112" s="955"/>
      <c r="BU112" s="955"/>
      <c r="BV112" s="955">
        <v>533975</v>
      </c>
      <c r="BW112" s="955"/>
      <c r="BX112" s="955"/>
      <c r="BY112" s="955"/>
      <c r="BZ112" s="955"/>
      <c r="CA112" s="955">
        <v>512737</v>
      </c>
      <c r="CB112" s="955"/>
      <c r="CC112" s="955"/>
      <c r="CD112" s="955"/>
      <c r="CE112" s="955"/>
      <c r="CF112" s="949">
        <v>33.5</v>
      </c>
      <c r="CG112" s="950"/>
      <c r="CH112" s="950"/>
      <c r="CI112" s="950"/>
      <c r="CJ112" s="950"/>
      <c r="CK112" s="977"/>
      <c r="CL112" s="978"/>
      <c r="CM112" s="951" t="s">
        <v>446</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441</v>
      </c>
      <c r="DH112" s="955"/>
      <c r="DI112" s="955"/>
      <c r="DJ112" s="955"/>
      <c r="DK112" s="955"/>
      <c r="DL112" s="955" t="s">
        <v>130</v>
      </c>
      <c r="DM112" s="955"/>
      <c r="DN112" s="955"/>
      <c r="DO112" s="955"/>
      <c r="DP112" s="955"/>
      <c r="DQ112" s="955" t="s">
        <v>441</v>
      </c>
      <c r="DR112" s="955"/>
      <c r="DS112" s="955"/>
      <c r="DT112" s="955"/>
      <c r="DU112" s="955"/>
      <c r="DV112" s="956" t="s">
        <v>439</v>
      </c>
      <c r="DW112" s="956"/>
      <c r="DX112" s="956"/>
      <c r="DY112" s="956"/>
      <c r="DZ112" s="957"/>
    </row>
    <row r="113" spans="1:130" s="233" customFormat="1" ht="26.25" customHeight="1" x14ac:dyDescent="0.15">
      <c r="A113" s="983"/>
      <c r="B113" s="984"/>
      <c r="C113" s="952" t="s">
        <v>447</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56697</v>
      </c>
      <c r="AB113" s="967"/>
      <c r="AC113" s="967"/>
      <c r="AD113" s="967"/>
      <c r="AE113" s="968"/>
      <c r="AF113" s="969">
        <v>57090</v>
      </c>
      <c r="AG113" s="967"/>
      <c r="AH113" s="967"/>
      <c r="AI113" s="967"/>
      <c r="AJ113" s="968"/>
      <c r="AK113" s="969">
        <v>59352</v>
      </c>
      <c r="AL113" s="967"/>
      <c r="AM113" s="967"/>
      <c r="AN113" s="967"/>
      <c r="AO113" s="968"/>
      <c r="AP113" s="970">
        <v>3.9</v>
      </c>
      <c r="AQ113" s="971"/>
      <c r="AR113" s="971"/>
      <c r="AS113" s="971"/>
      <c r="AT113" s="972"/>
      <c r="AU113" s="937"/>
      <c r="AV113" s="938"/>
      <c r="AW113" s="938"/>
      <c r="AX113" s="938"/>
      <c r="AY113" s="938"/>
      <c r="AZ113" s="951" t="s">
        <v>448</v>
      </c>
      <c r="BA113" s="952"/>
      <c r="BB113" s="952"/>
      <c r="BC113" s="952"/>
      <c r="BD113" s="952"/>
      <c r="BE113" s="952"/>
      <c r="BF113" s="952"/>
      <c r="BG113" s="952"/>
      <c r="BH113" s="952"/>
      <c r="BI113" s="952"/>
      <c r="BJ113" s="952"/>
      <c r="BK113" s="952"/>
      <c r="BL113" s="952"/>
      <c r="BM113" s="952"/>
      <c r="BN113" s="952"/>
      <c r="BO113" s="952"/>
      <c r="BP113" s="953"/>
      <c r="BQ113" s="954">
        <v>89571</v>
      </c>
      <c r="BR113" s="955"/>
      <c r="BS113" s="955"/>
      <c r="BT113" s="955"/>
      <c r="BU113" s="955"/>
      <c r="BV113" s="955">
        <v>72183</v>
      </c>
      <c r="BW113" s="955"/>
      <c r="BX113" s="955"/>
      <c r="BY113" s="955"/>
      <c r="BZ113" s="955"/>
      <c r="CA113" s="955">
        <v>55014</v>
      </c>
      <c r="CB113" s="955"/>
      <c r="CC113" s="955"/>
      <c r="CD113" s="955"/>
      <c r="CE113" s="955"/>
      <c r="CF113" s="949">
        <v>3.6</v>
      </c>
      <c r="CG113" s="950"/>
      <c r="CH113" s="950"/>
      <c r="CI113" s="950"/>
      <c r="CJ113" s="950"/>
      <c r="CK113" s="977"/>
      <c r="CL113" s="978"/>
      <c r="CM113" s="951" t="s">
        <v>449</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439</v>
      </c>
      <c r="DH113" s="988"/>
      <c r="DI113" s="988"/>
      <c r="DJ113" s="988"/>
      <c r="DK113" s="989"/>
      <c r="DL113" s="990" t="s">
        <v>439</v>
      </c>
      <c r="DM113" s="988"/>
      <c r="DN113" s="988"/>
      <c r="DO113" s="988"/>
      <c r="DP113" s="989"/>
      <c r="DQ113" s="990" t="s">
        <v>437</v>
      </c>
      <c r="DR113" s="988"/>
      <c r="DS113" s="988"/>
      <c r="DT113" s="988"/>
      <c r="DU113" s="989"/>
      <c r="DV113" s="991" t="s">
        <v>130</v>
      </c>
      <c r="DW113" s="992"/>
      <c r="DX113" s="992"/>
      <c r="DY113" s="992"/>
      <c r="DZ113" s="993"/>
    </row>
    <row r="114" spans="1:130" s="233" customFormat="1" ht="26.25" customHeight="1" x14ac:dyDescent="0.15">
      <c r="A114" s="983"/>
      <c r="B114" s="984"/>
      <c r="C114" s="952" t="s">
        <v>450</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18583</v>
      </c>
      <c r="AB114" s="988"/>
      <c r="AC114" s="988"/>
      <c r="AD114" s="988"/>
      <c r="AE114" s="989"/>
      <c r="AF114" s="990">
        <v>15635</v>
      </c>
      <c r="AG114" s="988"/>
      <c r="AH114" s="988"/>
      <c r="AI114" s="988"/>
      <c r="AJ114" s="989"/>
      <c r="AK114" s="990">
        <v>14891</v>
      </c>
      <c r="AL114" s="988"/>
      <c r="AM114" s="988"/>
      <c r="AN114" s="988"/>
      <c r="AO114" s="989"/>
      <c r="AP114" s="991">
        <v>1</v>
      </c>
      <c r="AQ114" s="992"/>
      <c r="AR114" s="992"/>
      <c r="AS114" s="992"/>
      <c r="AT114" s="993"/>
      <c r="AU114" s="937"/>
      <c r="AV114" s="938"/>
      <c r="AW114" s="938"/>
      <c r="AX114" s="938"/>
      <c r="AY114" s="938"/>
      <c r="AZ114" s="951" t="s">
        <v>451</v>
      </c>
      <c r="BA114" s="952"/>
      <c r="BB114" s="952"/>
      <c r="BC114" s="952"/>
      <c r="BD114" s="952"/>
      <c r="BE114" s="952"/>
      <c r="BF114" s="952"/>
      <c r="BG114" s="952"/>
      <c r="BH114" s="952"/>
      <c r="BI114" s="952"/>
      <c r="BJ114" s="952"/>
      <c r="BK114" s="952"/>
      <c r="BL114" s="952"/>
      <c r="BM114" s="952"/>
      <c r="BN114" s="952"/>
      <c r="BO114" s="952"/>
      <c r="BP114" s="953"/>
      <c r="BQ114" s="954">
        <v>437614</v>
      </c>
      <c r="BR114" s="955"/>
      <c r="BS114" s="955"/>
      <c r="BT114" s="955"/>
      <c r="BU114" s="955"/>
      <c r="BV114" s="955">
        <v>470212</v>
      </c>
      <c r="BW114" s="955"/>
      <c r="BX114" s="955"/>
      <c r="BY114" s="955"/>
      <c r="BZ114" s="955"/>
      <c r="CA114" s="955">
        <v>454411</v>
      </c>
      <c r="CB114" s="955"/>
      <c r="CC114" s="955"/>
      <c r="CD114" s="955"/>
      <c r="CE114" s="955"/>
      <c r="CF114" s="949">
        <v>29.7</v>
      </c>
      <c r="CG114" s="950"/>
      <c r="CH114" s="950"/>
      <c r="CI114" s="950"/>
      <c r="CJ114" s="950"/>
      <c r="CK114" s="977"/>
      <c r="CL114" s="978"/>
      <c r="CM114" s="951" t="s">
        <v>452</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130</v>
      </c>
      <c r="DH114" s="988"/>
      <c r="DI114" s="988"/>
      <c r="DJ114" s="988"/>
      <c r="DK114" s="989"/>
      <c r="DL114" s="990" t="s">
        <v>441</v>
      </c>
      <c r="DM114" s="988"/>
      <c r="DN114" s="988"/>
      <c r="DO114" s="988"/>
      <c r="DP114" s="989"/>
      <c r="DQ114" s="990" t="s">
        <v>439</v>
      </c>
      <c r="DR114" s="988"/>
      <c r="DS114" s="988"/>
      <c r="DT114" s="988"/>
      <c r="DU114" s="989"/>
      <c r="DV114" s="991" t="s">
        <v>130</v>
      </c>
      <c r="DW114" s="992"/>
      <c r="DX114" s="992"/>
      <c r="DY114" s="992"/>
      <c r="DZ114" s="993"/>
    </row>
    <row r="115" spans="1:130" s="233" customFormat="1" ht="26.25" customHeight="1" x14ac:dyDescent="0.15">
      <c r="A115" s="983"/>
      <c r="B115" s="984"/>
      <c r="C115" s="952" t="s">
        <v>453</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130</v>
      </c>
      <c r="AB115" s="967"/>
      <c r="AC115" s="967"/>
      <c r="AD115" s="967"/>
      <c r="AE115" s="968"/>
      <c r="AF115" s="969" t="s">
        <v>130</v>
      </c>
      <c r="AG115" s="967"/>
      <c r="AH115" s="967"/>
      <c r="AI115" s="967"/>
      <c r="AJ115" s="968"/>
      <c r="AK115" s="969" t="s">
        <v>130</v>
      </c>
      <c r="AL115" s="967"/>
      <c r="AM115" s="967"/>
      <c r="AN115" s="967"/>
      <c r="AO115" s="968"/>
      <c r="AP115" s="970" t="s">
        <v>436</v>
      </c>
      <c r="AQ115" s="971"/>
      <c r="AR115" s="971"/>
      <c r="AS115" s="971"/>
      <c r="AT115" s="972"/>
      <c r="AU115" s="937"/>
      <c r="AV115" s="938"/>
      <c r="AW115" s="938"/>
      <c r="AX115" s="938"/>
      <c r="AY115" s="938"/>
      <c r="AZ115" s="951" t="s">
        <v>454</v>
      </c>
      <c r="BA115" s="952"/>
      <c r="BB115" s="952"/>
      <c r="BC115" s="952"/>
      <c r="BD115" s="952"/>
      <c r="BE115" s="952"/>
      <c r="BF115" s="952"/>
      <c r="BG115" s="952"/>
      <c r="BH115" s="952"/>
      <c r="BI115" s="952"/>
      <c r="BJ115" s="952"/>
      <c r="BK115" s="952"/>
      <c r="BL115" s="952"/>
      <c r="BM115" s="952"/>
      <c r="BN115" s="952"/>
      <c r="BO115" s="952"/>
      <c r="BP115" s="953"/>
      <c r="BQ115" s="954" t="s">
        <v>441</v>
      </c>
      <c r="BR115" s="955"/>
      <c r="BS115" s="955"/>
      <c r="BT115" s="955"/>
      <c r="BU115" s="955"/>
      <c r="BV115" s="955" t="s">
        <v>130</v>
      </c>
      <c r="BW115" s="955"/>
      <c r="BX115" s="955"/>
      <c r="BY115" s="955"/>
      <c r="BZ115" s="955"/>
      <c r="CA115" s="955" t="s">
        <v>436</v>
      </c>
      <c r="CB115" s="955"/>
      <c r="CC115" s="955"/>
      <c r="CD115" s="955"/>
      <c r="CE115" s="955"/>
      <c r="CF115" s="949" t="s">
        <v>455</v>
      </c>
      <c r="CG115" s="950"/>
      <c r="CH115" s="950"/>
      <c r="CI115" s="950"/>
      <c r="CJ115" s="950"/>
      <c r="CK115" s="977"/>
      <c r="CL115" s="978"/>
      <c r="CM115" s="951" t="s">
        <v>456</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441</v>
      </c>
      <c r="DH115" s="988"/>
      <c r="DI115" s="988"/>
      <c r="DJ115" s="988"/>
      <c r="DK115" s="989"/>
      <c r="DL115" s="990" t="s">
        <v>436</v>
      </c>
      <c r="DM115" s="988"/>
      <c r="DN115" s="988"/>
      <c r="DO115" s="988"/>
      <c r="DP115" s="989"/>
      <c r="DQ115" s="990" t="s">
        <v>130</v>
      </c>
      <c r="DR115" s="988"/>
      <c r="DS115" s="988"/>
      <c r="DT115" s="988"/>
      <c r="DU115" s="989"/>
      <c r="DV115" s="991" t="s">
        <v>130</v>
      </c>
      <c r="DW115" s="992"/>
      <c r="DX115" s="992"/>
      <c r="DY115" s="992"/>
      <c r="DZ115" s="993"/>
    </row>
    <row r="116" spans="1:130" s="233" customFormat="1" ht="26.25" customHeight="1" x14ac:dyDescent="0.15">
      <c r="A116" s="985"/>
      <c r="B116" s="986"/>
      <c r="C116" s="994" t="s">
        <v>457</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451</v>
      </c>
      <c r="AB116" s="988"/>
      <c r="AC116" s="988"/>
      <c r="AD116" s="988"/>
      <c r="AE116" s="989"/>
      <c r="AF116" s="990">
        <v>166</v>
      </c>
      <c r="AG116" s="988"/>
      <c r="AH116" s="988"/>
      <c r="AI116" s="988"/>
      <c r="AJ116" s="989"/>
      <c r="AK116" s="990">
        <v>260</v>
      </c>
      <c r="AL116" s="988"/>
      <c r="AM116" s="988"/>
      <c r="AN116" s="988"/>
      <c r="AO116" s="989"/>
      <c r="AP116" s="991">
        <v>0</v>
      </c>
      <c r="AQ116" s="992"/>
      <c r="AR116" s="992"/>
      <c r="AS116" s="992"/>
      <c r="AT116" s="993"/>
      <c r="AU116" s="937"/>
      <c r="AV116" s="938"/>
      <c r="AW116" s="938"/>
      <c r="AX116" s="938"/>
      <c r="AY116" s="938"/>
      <c r="AZ116" s="996" t="s">
        <v>458</v>
      </c>
      <c r="BA116" s="997"/>
      <c r="BB116" s="997"/>
      <c r="BC116" s="997"/>
      <c r="BD116" s="997"/>
      <c r="BE116" s="997"/>
      <c r="BF116" s="997"/>
      <c r="BG116" s="997"/>
      <c r="BH116" s="997"/>
      <c r="BI116" s="997"/>
      <c r="BJ116" s="997"/>
      <c r="BK116" s="997"/>
      <c r="BL116" s="997"/>
      <c r="BM116" s="997"/>
      <c r="BN116" s="997"/>
      <c r="BO116" s="997"/>
      <c r="BP116" s="998"/>
      <c r="BQ116" s="954" t="s">
        <v>130</v>
      </c>
      <c r="BR116" s="955"/>
      <c r="BS116" s="955"/>
      <c r="BT116" s="955"/>
      <c r="BU116" s="955"/>
      <c r="BV116" s="955" t="s">
        <v>130</v>
      </c>
      <c r="BW116" s="955"/>
      <c r="BX116" s="955"/>
      <c r="BY116" s="955"/>
      <c r="BZ116" s="955"/>
      <c r="CA116" s="955" t="s">
        <v>130</v>
      </c>
      <c r="CB116" s="955"/>
      <c r="CC116" s="955"/>
      <c r="CD116" s="955"/>
      <c r="CE116" s="955"/>
      <c r="CF116" s="949" t="s">
        <v>130</v>
      </c>
      <c r="CG116" s="950"/>
      <c r="CH116" s="950"/>
      <c r="CI116" s="950"/>
      <c r="CJ116" s="950"/>
      <c r="CK116" s="977"/>
      <c r="CL116" s="978"/>
      <c r="CM116" s="951" t="s">
        <v>459</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130</v>
      </c>
      <c r="DH116" s="988"/>
      <c r="DI116" s="988"/>
      <c r="DJ116" s="988"/>
      <c r="DK116" s="989"/>
      <c r="DL116" s="990" t="s">
        <v>439</v>
      </c>
      <c r="DM116" s="988"/>
      <c r="DN116" s="988"/>
      <c r="DO116" s="988"/>
      <c r="DP116" s="989"/>
      <c r="DQ116" s="990" t="s">
        <v>439</v>
      </c>
      <c r="DR116" s="988"/>
      <c r="DS116" s="988"/>
      <c r="DT116" s="988"/>
      <c r="DU116" s="989"/>
      <c r="DV116" s="991" t="s">
        <v>437</v>
      </c>
      <c r="DW116" s="992"/>
      <c r="DX116" s="992"/>
      <c r="DY116" s="992"/>
      <c r="DZ116" s="993"/>
    </row>
    <row r="117" spans="1:130" s="233" customFormat="1" ht="26.25" customHeight="1" x14ac:dyDescent="0.15">
      <c r="A117" s="941" t="s">
        <v>187</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460</v>
      </c>
      <c r="Z117" s="923"/>
      <c r="AA117" s="1007">
        <v>401781</v>
      </c>
      <c r="AB117" s="1008"/>
      <c r="AC117" s="1008"/>
      <c r="AD117" s="1008"/>
      <c r="AE117" s="1009"/>
      <c r="AF117" s="1010">
        <v>410692</v>
      </c>
      <c r="AG117" s="1008"/>
      <c r="AH117" s="1008"/>
      <c r="AI117" s="1008"/>
      <c r="AJ117" s="1009"/>
      <c r="AK117" s="1010">
        <v>384855</v>
      </c>
      <c r="AL117" s="1008"/>
      <c r="AM117" s="1008"/>
      <c r="AN117" s="1008"/>
      <c r="AO117" s="1009"/>
      <c r="AP117" s="1011"/>
      <c r="AQ117" s="1012"/>
      <c r="AR117" s="1012"/>
      <c r="AS117" s="1012"/>
      <c r="AT117" s="1013"/>
      <c r="AU117" s="937"/>
      <c r="AV117" s="938"/>
      <c r="AW117" s="938"/>
      <c r="AX117" s="938"/>
      <c r="AY117" s="938"/>
      <c r="AZ117" s="1003" t="s">
        <v>461</v>
      </c>
      <c r="BA117" s="1004"/>
      <c r="BB117" s="1004"/>
      <c r="BC117" s="1004"/>
      <c r="BD117" s="1004"/>
      <c r="BE117" s="1004"/>
      <c r="BF117" s="1004"/>
      <c r="BG117" s="1004"/>
      <c r="BH117" s="1004"/>
      <c r="BI117" s="1004"/>
      <c r="BJ117" s="1004"/>
      <c r="BK117" s="1004"/>
      <c r="BL117" s="1004"/>
      <c r="BM117" s="1004"/>
      <c r="BN117" s="1004"/>
      <c r="BO117" s="1004"/>
      <c r="BP117" s="1005"/>
      <c r="BQ117" s="954" t="s">
        <v>130</v>
      </c>
      <c r="BR117" s="955"/>
      <c r="BS117" s="955"/>
      <c r="BT117" s="955"/>
      <c r="BU117" s="955"/>
      <c r="BV117" s="955" t="s">
        <v>130</v>
      </c>
      <c r="BW117" s="955"/>
      <c r="BX117" s="955"/>
      <c r="BY117" s="955"/>
      <c r="BZ117" s="955"/>
      <c r="CA117" s="955" t="s">
        <v>455</v>
      </c>
      <c r="CB117" s="955"/>
      <c r="CC117" s="955"/>
      <c r="CD117" s="955"/>
      <c r="CE117" s="955"/>
      <c r="CF117" s="949" t="s">
        <v>436</v>
      </c>
      <c r="CG117" s="950"/>
      <c r="CH117" s="950"/>
      <c r="CI117" s="950"/>
      <c r="CJ117" s="950"/>
      <c r="CK117" s="977"/>
      <c r="CL117" s="978"/>
      <c r="CM117" s="951" t="s">
        <v>462</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455</v>
      </c>
      <c r="DH117" s="988"/>
      <c r="DI117" s="988"/>
      <c r="DJ117" s="988"/>
      <c r="DK117" s="989"/>
      <c r="DL117" s="990" t="s">
        <v>441</v>
      </c>
      <c r="DM117" s="988"/>
      <c r="DN117" s="988"/>
      <c r="DO117" s="988"/>
      <c r="DP117" s="989"/>
      <c r="DQ117" s="990" t="s">
        <v>455</v>
      </c>
      <c r="DR117" s="988"/>
      <c r="DS117" s="988"/>
      <c r="DT117" s="988"/>
      <c r="DU117" s="989"/>
      <c r="DV117" s="991" t="s">
        <v>437</v>
      </c>
      <c r="DW117" s="992"/>
      <c r="DX117" s="992"/>
      <c r="DY117" s="992"/>
      <c r="DZ117" s="993"/>
    </row>
    <row r="118" spans="1:130" s="233" customFormat="1" ht="26.25" customHeight="1" x14ac:dyDescent="0.15">
      <c r="A118" s="941" t="s">
        <v>431</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428</v>
      </c>
      <c r="AB118" s="922"/>
      <c r="AC118" s="922"/>
      <c r="AD118" s="922"/>
      <c r="AE118" s="923"/>
      <c r="AF118" s="921" t="s">
        <v>429</v>
      </c>
      <c r="AG118" s="922"/>
      <c r="AH118" s="922"/>
      <c r="AI118" s="922"/>
      <c r="AJ118" s="923"/>
      <c r="AK118" s="921" t="s">
        <v>305</v>
      </c>
      <c r="AL118" s="922"/>
      <c r="AM118" s="922"/>
      <c r="AN118" s="922"/>
      <c r="AO118" s="923"/>
      <c r="AP118" s="999" t="s">
        <v>430</v>
      </c>
      <c r="AQ118" s="1000"/>
      <c r="AR118" s="1000"/>
      <c r="AS118" s="1000"/>
      <c r="AT118" s="1001"/>
      <c r="AU118" s="937"/>
      <c r="AV118" s="938"/>
      <c r="AW118" s="938"/>
      <c r="AX118" s="938"/>
      <c r="AY118" s="938"/>
      <c r="AZ118" s="1002" t="s">
        <v>463</v>
      </c>
      <c r="BA118" s="994"/>
      <c r="BB118" s="994"/>
      <c r="BC118" s="994"/>
      <c r="BD118" s="994"/>
      <c r="BE118" s="994"/>
      <c r="BF118" s="994"/>
      <c r="BG118" s="994"/>
      <c r="BH118" s="994"/>
      <c r="BI118" s="994"/>
      <c r="BJ118" s="994"/>
      <c r="BK118" s="994"/>
      <c r="BL118" s="994"/>
      <c r="BM118" s="994"/>
      <c r="BN118" s="994"/>
      <c r="BO118" s="994"/>
      <c r="BP118" s="995"/>
      <c r="BQ118" s="1028" t="s">
        <v>436</v>
      </c>
      <c r="BR118" s="1029"/>
      <c r="BS118" s="1029"/>
      <c r="BT118" s="1029"/>
      <c r="BU118" s="1029"/>
      <c r="BV118" s="1029" t="s">
        <v>437</v>
      </c>
      <c r="BW118" s="1029"/>
      <c r="BX118" s="1029"/>
      <c r="BY118" s="1029"/>
      <c r="BZ118" s="1029"/>
      <c r="CA118" s="1029" t="s">
        <v>455</v>
      </c>
      <c r="CB118" s="1029"/>
      <c r="CC118" s="1029"/>
      <c r="CD118" s="1029"/>
      <c r="CE118" s="1029"/>
      <c r="CF118" s="949" t="s">
        <v>437</v>
      </c>
      <c r="CG118" s="950"/>
      <c r="CH118" s="950"/>
      <c r="CI118" s="950"/>
      <c r="CJ118" s="950"/>
      <c r="CK118" s="977"/>
      <c r="CL118" s="978"/>
      <c r="CM118" s="951" t="s">
        <v>464</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455</v>
      </c>
      <c r="DH118" s="988"/>
      <c r="DI118" s="988"/>
      <c r="DJ118" s="988"/>
      <c r="DK118" s="989"/>
      <c r="DL118" s="990" t="s">
        <v>441</v>
      </c>
      <c r="DM118" s="988"/>
      <c r="DN118" s="988"/>
      <c r="DO118" s="988"/>
      <c r="DP118" s="989"/>
      <c r="DQ118" s="990" t="s">
        <v>455</v>
      </c>
      <c r="DR118" s="988"/>
      <c r="DS118" s="988"/>
      <c r="DT118" s="988"/>
      <c r="DU118" s="989"/>
      <c r="DV118" s="991" t="s">
        <v>437</v>
      </c>
      <c r="DW118" s="992"/>
      <c r="DX118" s="992"/>
      <c r="DY118" s="992"/>
      <c r="DZ118" s="993"/>
    </row>
    <row r="119" spans="1:130" s="233" customFormat="1" ht="26.25" customHeight="1" x14ac:dyDescent="0.15">
      <c r="A119" s="1086" t="s">
        <v>434</v>
      </c>
      <c r="B119" s="976"/>
      <c r="C119" s="958" t="s">
        <v>435</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437</v>
      </c>
      <c r="AB119" s="929"/>
      <c r="AC119" s="929"/>
      <c r="AD119" s="929"/>
      <c r="AE119" s="930"/>
      <c r="AF119" s="931" t="s">
        <v>455</v>
      </c>
      <c r="AG119" s="929"/>
      <c r="AH119" s="929"/>
      <c r="AI119" s="929"/>
      <c r="AJ119" s="930"/>
      <c r="AK119" s="931" t="s">
        <v>130</v>
      </c>
      <c r="AL119" s="929"/>
      <c r="AM119" s="929"/>
      <c r="AN119" s="929"/>
      <c r="AO119" s="930"/>
      <c r="AP119" s="932" t="s">
        <v>455</v>
      </c>
      <c r="AQ119" s="933"/>
      <c r="AR119" s="933"/>
      <c r="AS119" s="933"/>
      <c r="AT119" s="934"/>
      <c r="AU119" s="939"/>
      <c r="AV119" s="940"/>
      <c r="AW119" s="940"/>
      <c r="AX119" s="940"/>
      <c r="AY119" s="940"/>
      <c r="AZ119" s="254" t="s">
        <v>187</v>
      </c>
      <c r="BA119" s="254"/>
      <c r="BB119" s="254"/>
      <c r="BC119" s="254"/>
      <c r="BD119" s="254"/>
      <c r="BE119" s="254"/>
      <c r="BF119" s="254"/>
      <c r="BG119" s="254"/>
      <c r="BH119" s="254"/>
      <c r="BI119" s="254"/>
      <c r="BJ119" s="254"/>
      <c r="BK119" s="254"/>
      <c r="BL119" s="254"/>
      <c r="BM119" s="254"/>
      <c r="BN119" s="254"/>
      <c r="BO119" s="1006" t="s">
        <v>465</v>
      </c>
      <c r="BP119" s="1034"/>
      <c r="BQ119" s="1028">
        <v>4044076</v>
      </c>
      <c r="BR119" s="1029"/>
      <c r="BS119" s="1029"/>
      <c r="BT119" s="1029"/>
      <c r="BU119" s="1029"/>
      <c r="BV119" s="1029">
        <v>4049591</v>
      </c>
      <c r="BW119" s="1029"/>
      <c r="BX119" s="1029"/>
      <c r="BY119" s="1029"/>
      <c r="BZ119" s="1029"/>
      <c r="CA119" s="1029">
        <v>4022569</v>
      </c>
      <c r="CB119" s="1029"/>
      <c r="CC119" s="1029"/>
      <c r="CD119" s="1029"/>
      <c r="CE119" s="1029"/>
      <c r="CF119" s="1030"/>
      <c r="CG119" s="1031"/>
      <c r="CH119" s="1031"/>
      <c r="CI119" s="1031"/>
      <c r="CJ119" s="1032"/>
      <c r="CK119" s="979"/>
      <c r="CL119" s="980"/>
      <c r="CM119" s="1002" t="s">
        <v>466</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437</v>
      </c>
      <c r="DH119" s="1015"/>
      <c r="DI119" s="1015"/>
      <c r="DJ119" s="1015"/>
      <c r="DK119" s="1016"/>
      <c r="DL119" s="1014" t="s">
        <v>441</v>
      </c>
      <c r="DM119" s="1015"/>
      <c r="DN119" s="1015"/>
      <c r="DO119" s="1015"/>
      <c r="DP119" s="1016"/>
      <c r="DQ119" s="1014" t="s">
        <v>437</v>
      </c>
      <c r="DR119" s="1015"/>
      <c r="DS119" s="1015"/>
      <c r="DT119" s="1015"/>
      <c r="DU119" s="1016"/>
      <c r="DV119" s="1017" t="s">
        <v>130</v>
      </c>
      <c r="DW119" s="1018"/>
      <c r="DX119" s="1018"/>
      <c r="DY119" s="1018"/>
      <c r="DZ119" s="1019"/>
    </row>
    <row r="120" spans="1:130" s="233" customFormat="1" ht="26.25" customHeight="1" x14ac:dyDescent="0.15">
      <c r="A120" s="1087"/>
      <c r="B120" s="978"/>
      <c r="C120" s="951" t="s">
        <v>442</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437</v>
      </c>
      <c r="AB120" s="988"/>
      <c r="AC120" s="988"/>
      <c r="AD120" s="988"/>
      <c r="AE120" s="989"/>
      <c r="AF120" s="990" t="s">
        <v>130</v>
      </c>
      <c r="AG120" s="988"/>
      <c r="AH120" s="988"/>
      <c r="AI120" s="988"/>
      <c r="AJ120" s="989"/>
      <c r="AK120" s="990" t="s">
        <v>130</v>
      </c>
      <c r="AL120" s="988"/>
      <c r="AM120" s="988"/>
      <c r="AN120" s="988"/>
      <c r="AO120" s="989"/>
      <c r="AP120" s="991" t="s">
        <v>436</v>
      </c>
      <c r="AQ120" s="992"/>
      <c r="AR120" s="992"/>
      <c r="AS120" s="992"/>
      <c r="AT120" s="993"/>
      <c r="AU120" s="1020" t="s">
        <v>467</v>
      </c>
      <c r="AV120" s="1021"/>
      <c r="AW120" s="1021"/>
      <c r="AX120" s="1021"/>
      <c r="AY120" s="1022"/>
      <c r="AZ120" s="958" t="s">
        <v>468</v>
      </c>
      <c r="BA120" s="926"/>
      <c r="BB120" s="926"/>
      <c r="BC120" s="926"/>
      <c r="BD120" s="926"/>
      <c r="BE120" s="926"/>
      <c r="BF120" s="926"/>
      <c r="BG120" s="926"/>
      <c r="BH120" s="926"/>
      <c r="BI120" s="926"/>
      <c r="BJ120" s="926"/>
      <c r="BK120" s="926"/>
      <c r="BL120" s="926"/>
      <c r="BM120" s="926"/>
      <c r="BN120" s="926"/>
      <c r="BO120" s="926"/>
      <c r="BP120" s="927"/>
      <c r="BQ120" s="959">
        <v>954846</v>
      </c>
      <c r="BR120" s="960"/>
      <c r="BS120" s="960"/>
      <c r="BT120" s="960"/>
      <c r="BU120" s="960"/>
      <c r="BV120" s="960">
        <v>798379</v>
      </c>
      <c r="BW120" s="960"/>
      <c r="BX120" s="960"/>
      <c r="BY120" s="960"/>
      <c r="BZ120" s="960"/>
      <c r="CA120" s="960">
        <v>882681</v>
      </c>
      <c r="CB120" s="960"/>
      <c r="CC120" s="960"/>
      <c r="CD120" s="960"/>
      <c r="CE120" s="960"/>
      <c r="CF120" s="973">
        <v>57.7</v>
      </c>
      <c r="CG120" s="974"/>
      <c r="CH120" s="974"/>
      <c r="CI120" s="974"/>
      <c r="CJ120" s="974"/>
      <c r="CK120" s="1035" t="s">
        <v>469</v>
      </c>
      <c r="CL120" s="1036"/>
      <c r="CM120" s="1036"/>
      <c r="CN120" s="1036"/>
      <c r="CO120" s="1037"/>
      <c r="CP120" s="1043" t="s">
        <v>407</v>
      </c>
      <c r="CQ120" s="1044"/>
      <c r="CR120" s="1044"/>
      <c r="CS120" s="1044"/>
      <c r="CT120" s="1044"/>
      <c r="CU120" s="1044"/>
      <c r="CV120" s="1044"/>
      <c r="CW120" s="1044"/>
      <c r="CX120" s="1044"/>
      <c r="CY120" s="1044"/>
      <c r="CZ120" s="1044"/>
      <c r="DA120" s="1044"/>
      <c r="DB120" s="1044"/>
      <c r="DC120" s="1044"/>
      <c r="DD120" s="1044"/>
      <c r="DE120" s="1044"/>
      <c r="DF120" s="1045"/>
      <c r="DG120" s="959">
        <v>332305</v>
      </c>
      <c r="DH120" s="960"/>
      <c r="DI120" s="960"/>
      <c r="DJ120" s="960"/>
      <c r="DK120" s="960"/>
      <c r="DL120" s="960">
        <v>354810</v>
      </c>
      <c r="DM120" s="960"/>
      <c r="DN120" s="960"/>
      <c r="DO120" s="960"/>
      <c r="DP120" s="960"/>
      <c r="DQ120" s="960">
        <v>341073</v>
      </c>
      <c r="DR120" s="960"/>
      <c r="DS120" s="960"/>
      <c r="DT120" s="960"/>
      <c r="DU120" s="960"/>
      <c r="DV120" s="961">
        <v>22.3</v>
      </c>
      <c r="DW120" s="961"/>
      <c r="DX120" s="961"/>
      <c r="DY120" s="961"/>
      <c r="DZ120" s="962"/>
    </row>
    <row r="121" spans="1:130" s="233" customFormat="1" ht="26.25" customHeight="1" x14ac:dyDescent="0.15">
      <c r="A121" s="1087"/>
      <c r="B121" s="978"/>
      <c r="C121" s="1003" t="s">
        <v>470</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437</v>
      </c>
      <c r="AB121" s="988"/>
      <c r="AC121" s="988"/>
      <c r="AD121" s="988"/>
      <c r="AE121" s="989"/>
      <c r="AF121" s="990" t="s">
        <v>441</v>
      </c>
      <c r="AG121" s="988"/>
      <c r="AH121" s="988"/>
      <c r="AI121" s="988"/>
      <c r="AJ121" s="989"/>
      <c r="AK121" s="990" t="s">
        <v>436</v>
      </c>
      <c r="AL121" s="988"/>
      <c r="AM121" s="988"/>
      <c r="AN121" s="988"/>
      <c r="AO121" s="989"/>
      <c r="AP121" s="991" t="s">
        <v>130</v>
      </c>
      <c r="AQ121" s="992"/>
      <c r="AR121" s="992"/>
      <c r="AS121" s="992"/>
      <c r="AT121" s="993"/>
      <c r="AU121" s="1023"/>
      <c r="AV121" s="1024"/>
      <c r="AW121" s="1024"/>
      <c r="AX121" s="1024"/>
      <c r="AY121" s="1025"/>
      <c r="AZ121" s="951" t="s">
        <v>471</v>
      </c>
      <c r="BA121" s="952"/>
      <c r="BB121" s="952"/>
      <c r="BC121" s="952"/>
      <c r="BD121" s="952"/>
      <c r="BE121" s="952"/>
      <c r="BF121" s="952"/>
      <c r="BG121" s="952"/>
      <c r="BH121" s="952"/>
      <c r="BI121" s="952"/>
      <c r="BJ121" s="952"/>
      <c r="BK121" s="952"/>
      <c r="BL121" s="952"/>
      <c r="BM121" s="952"/>
      <c r="BN121" s="952"/>
      <c r="BO121" s="952"/>
      <c r="BP121" s="953"/>
      <c r="BQ121" s="954" t="s">
        <v>130</v>
      </c>
      <c r="BR121" s="955"/>
      <c r="BS121" s="955"/>
      <c r="BT121" s="955"/>
      <c r="BU121" s="955"/>
      <c r="BV121" s="955">
        <v>133300</v>
      </c>
      <c r="BW121" s="955"/>
      <c r="BX121" s="955"/>
      <c r="BY121" s="955"/>
      <c r="BZ121" s="955"/>
      <c r="CA121" s="955" t="s">
        <v>436</v>
      </c>
      <c r="CB121" s="955"/>
      <c r="CC121" s="955"/>
      <c r="CD121" s="955"/>
      <c r="CE121" s="955"/>
      <c r="CF121" s="949" t="s">
        <v>130</v>
      </c>
      <c r="CG121" s="950"/>
      <c r="CH121" s="950"/>
      <c r="CI121" s="950"/>
      <c r="CJ121" s="950"/>
      <c r="CK121" s="1038"/>
      <c r="CL121" s="1039"/>
      <c r="CM121" s="1039"/>
      <c r="CN121" s="1039"/>
      <c r="CO121" s="1040"/>
      <c r="CP121" s="1048" t="s">
        <v>409</v>
      </c>
      <c r="CQ121" s="1049"/>
      <c r="CR121" s="1049"/>
      <c r="CS121" s="1049"/>
      <c r="CT121" s="1049"/>
      <c r="CU121" s="1049"/>
      <c r="CV121" s="1049"/>
      <c r="CW121" s="1049"/>
      <c r="CX121" s="1049"/>
      <c r="CY121" s="1049"/>
      <c r="CZ121" s="1049"/>
      <c r="DA121" s="1049"/>
      <c r="DB121" s="1049"/>
      <c r="DC121" s="1049"/>
      <c r="DD121" s="1049"/>
      <c r="DE121" s="1049"/>
      <c r="DF121" s="1050"/>
      <c r="DG121" s="954">
        <v>187869</v>
      </c>
      <c r="DH121" s="955"/>
      <c r="DI121" s="955"/>
      <c r="DJ121" s="955"/>
      <c r="DK121" s="955"/>
      <c r="DL121" s="955">
        <v>179165</v>
      </c>
      <c r="DM121" s="955"/>
      <c r="DN121" s="955"/>
      <c r="DO121" s="955"/>
      <c r="DP121" s="955"/>
      <c r="DQ121" s="955">
        <v>171664</v>
      </c>
      <c r="DR121" s="955"/>
      <c r="DS121" s="955"/>
      <c r="DT121" s="955"/>
      <c r="DU121" s="955"/>
      <c r="DV121" s="956">
        <v>11.2</v>
      </c>
      <c r="DW121" s="956"/>
      <c r="DX121" s="956"/>
      <c r="DY121" s="956"/>
      <c r="DZ121" s="957"/>
    </row>
    <row r="122" spans="1:130" s="233" customFormat="1" ht="26.25" customHeight="1" x14ac:dyDescent="0.15">
      <c r="A122" s="1087"/>
      <c r="B122" s="978"/>
      <c r="C122" s="951" t="s">
        <v>452</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437</v>
      </c>
      <c r="AB122" s="988"/>
      <c r="AC122" s="988"/>
      <c r="AD122" s="988"/>
      <c r="AE122" s="989"/>
      <c r="AF122" s="990" t="s">
        <v>130</v>
      </c>
      <c r="AG122" s="988"/>
      <c r="AH122" s="988"/>
      <c r="AI122" s="988"/>
      <c r="AJ122" s="989"/>
      <c r="AK122" s="990" t="s">
        <v>130</v>
      </c>
      <c r="AL122" s="988"/>
      <c r="AM122" s="988"/>
      <c r="AN122" s="988"/>
      <c r="AO122" s="989"/>
      <c r="AP122" s="991" t="s">
        <v>437</v>
      </c>
      <c r="AQ122" s="992"/>
      <c r="AR122" s="992"/>
      <c r="AS122" s="992"/>
      <c r="AT122" s="993"/>
      <c r="AU122" s="1023"/>
      <c r="AV122" s="1024"/>
      <c r="AW122" s="1024"/>
      <c r="AX122" s="1024"/>
      <c r="AY122" s="1025"/>
      <c r="AZ122" s="1002" t="s">
        <v>472</v>
      </c>
      <c r="BA122" s="994"/>
      <c r="BB122" s="994"/>
      <c r="BC122" s="994"/>
      <c r="BD122" s="994"/>
      <c r="BE122" s="994"/>
      <c r="BF122" s="994"/>
      <c r="BG122" s="994"/>
      <c r="BH122" s="994"/>
      <c r="BI122" s="994"/>
      <c r="BJ122" s="994"/>
      <c r="BK122" s="994"/>
      <c r="BL122" s="994"/>
      <c r="BM122" s="994"/>
      <c r="BN122" s="994"/>
      <c r="BO122" s="994"/>
      <c r="BP122" s="995"/>
      <c r="BQ122" s="1028">
        <v>2536173</v>
      </c>
      <c r="BR122" s="1029"/>
      <c r="BS122" s="1029"/>
      <c r="BT122" s="1029"/>
      <c r="BU122" s="1029"/>
      <c r="BV122" s="1029">
        <v>2398840</v>
      </c>
      <c r="BW122" s="1029"/>
      <c r="BX122" s="1029"/>
      <c r="BY122" s="1029"/>
      <c r="BZ122" s="1029"/>
      <c r="CA122" s="1029">
        <v>2490431</v>
      </c>
      <c r="CB122" s="1029"/>
      <c r="CC122" s="1029"/>
      <c r="CD122" s="1029"/>
      <c r="CE122" s="1029"/>
      <c r="CF122" s="1046">
        <v>162.80000000000001</v>
      </c>
      <c r="CG122" s="1047"/>
      <c r="CH122" s="1047"/>
      <c r="CI122" s="1047"/>
      <c r="CJ122" s="1047"/>
      <c r="CK122" s="1038"/>
      <c r="CL122" s="1039"/>
      <c r="CM122" s="1039"/>
      <c r="CN122" s="1039"/>
      <c r="CO122" s="1040"/>
      <c r="CP122" s="1048" t="s">
        <v>405</v>
      </c>
      <c r="CQ122" s="1049"/>
      <c r="CR122" s="1049"/>
      <c r="CS122" s="1049"/>
      <c r="CT122" s="1049"/>
      <c r="CU122" s="1049"/>
      <c r="CV122" s="1049"/>
      <c r="CW122" s="1049"/>
      <c r="CX122" s="1049"/>
      <c r="CY122" s="1049"/>
      <c r="CZ122" s="1049"/>
      <c r="DA122" s="1049"/>
      <c r="DB122" s="1049"/>
      <c r="DC122" s="1049"/>
      <c r="DD122" s="1049"/>
      <c r="DE122" s="1049"/>
      <c r="DF122" s="1050"/>
      <c r="DG122" s="954" t="s">
        <v>436</v>
      </c>
      <c r="DH122" s="955"/>
      <c r="DI122" s="955"/>
      <c r="DJ122" s="955"/>
      <c r="DK122" s="955"/>
      <c r="DL122" s="955" t="s">
        <v>436</v>
      </c>
      <c r="DM122" s="955"/>
      <c r="DN122" s="955"/>
      <c r="DO122" s="955"/>
      <c r="DP122" s="955"/>
      <c r="DQ122" s="955" t="s">
        <v>436</v>
      </c>
      <c r="DR122" s="955"/>
      <c r="DS122" s="955"/>
      <c r="DT122" s="955"/>
      <c r="DU122" s="955"/>
      <c r="DV122" s="956" t="s">
        <v>130</v>
      </c>
      <c r="DW122" s="956"/>
      <c r="DX122" s="956"/>
      <c r="DY122" s="956"/>
      <c r="DZ122" s="957"/>
    </row>
    <row r="123" spans="1:130" s="233" customFormat="1" ht="26.25" customHeight="1" x14ac:dyDescent="0.15">
      <c r="A123" s="1087"/>
      <c r="B123" s="978"/>
      <c r="C123" s="951" t="s">
        <v>459</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441</v>
      </c>
      <c r="AB123" s="988"/>
      <c r="AC123" s="988"/>
      <c r="AD123" s="988"/>
      <c r="AE123" s="989"/>
      <c r="AF123" s="990" t="s">
        <v>441</v>
      </c>
      <c r="AG123" s="988"/>
      <c r="AH123" s="988"/>
      <c r="AI123" s="988"/>
      <c r="AJ123" s="989"/>
      <c r="AK123" s="990" t="s">
        <v>130</v>
      </c>
      <c r="AL123" s="988"/>
      <c r="AM123" s="988"/>
      <c r="AN123" s="988"/>
      <c r="AO123" s="989"/>
      <c r="AP123" s="991" t="s">
        <v>441</v>
      </c>
      <c r="AQ123" s="992"/>
      <c r="AR123" s="992"/>
      <c r="AS123" s="992"/>
      <c r="AT123" s="993"/>
      <c r="AU123" s="1026"/>
      <c r="AV123" s="1027"/>
      <c r="AW123" s="1027"/>
      <c r="AX123" s="1027"/>
      <c r="AY123" s="1027"/>
      <c r="AZ123" s="254" t="s">
        <v>187</v>
      </c>
      <c r="BA123" s="254"/>
      <c r="BB123" s="254"/>
      <c r="BC123" s="254"/>
      <c r="BD123" s="254"/>
      <c r="BE123" s="254"/>
      <c r="BF123" s="254"/>
      <c r="BG123" s="254"/>
      <c r="BH123" s="254"/>
      <c r="BI123" s="254"/>
      <c r="BJ123" s="254"/>
      <c r="BK123" s="254"/>
      <c r="BL123" s="254"/>
      <c r="BM123" s="254"/>
      <c r="BN123" s="254"/>
      <c r="BO123" s="1006" t="s">
        <v>473</v>
      </c>
      <c r="BP123" s="1034"/>
      <c r="BQ123" s="1093">
        <v>3491019</v>
      </c>
      <c r="BR123" s="1060"/>
      <c r="BS123" s="1060"/>
      <c r="BT123" s="1060"/>
      <c r="BU123" s="1060"/>
      <c r="BV123" s="1060">
        <v>3330519</v>
      </c>
      <c r="BW123" s="1060"/>
      <c r="BX123" s="1060"/>
      <c r="BY123" s="1060"/>
      <c r="BZ123" s="1060"/>
      <c r="CA123" s="1060">
        <v>3373112</v>
      </c>
      <c r="CB123" s="1060"/>
      <c r="CC123" s="1060"/>
      <c r="CD123" s="1060"/>
      <c r="CE123" s="1060"/>
      <c r="CF123" s="1030"/>
      <c r="CG123" s="1031"/>
      <c r="CH123" s="1031"/>
      <c r="CI123" s="1031"/>
      <c r="CJ123" s="1032"/>
      <c r="CK123" s="1038"/>
      <c r="CL123" s="1039"/>
      <c r="CM123" s="1039"/>
      <c r="CN123" s="1039"/>
      <c r="CO123" s="1040"/>
      <c r="CP123" s="1048" t="s">
        <v>406</v>
      </c>
      <c r="CQ123" s="1049"/>
      <c r="CR123" s="1049"/>
      <c r="CS123" s="1049"/>
      <c r="CT123" s="1049"/>
      <c r="CU123" s="1049"/>
      <c r="CV123" s="1049"/>
      <c r="CW123" s="1049"/>
      <c r="CX123" s="1049"/>
      <c r="CY123" s="1049"/>
      <c r="CZ123" s="1049"/>
      <c r="DA123" s="1049"/>
      <c r="DB123" s="1049"/>
      <c r="DC123" s="1049"/>
      <c r="DD123" s="1049"/>
      <c r="DE123" s="1049"/>
      <c r="DF123" s="1050"/>
      <c r="DG123" s="987" t="s">
        <v>130</v>
      </c>
      <c r="DH123" s="988"/>
      <c r="DI123" s="988"/>
      <c r="DJ123" s="988"/>
      <c r="DK123" s="989"/>
      <c r="DL123" s="990" t="s">
        <v>130</v>
      </c>
      <c r="DM123" s="988"/>
      <c r="DN123" s="988"/>
      <c r="DO123" s="988"/>
      <c r="DP123" s="989"/>
      <c r="DQ123" s="990" t="s">
        <v>130</v>
      </c>
      <c r="DR123" s="988"/>
      <c r="DS123" s="988"/>
      <c r="DT123" s="988"/>
      <c r="DU123" s="989"/>
      <c r="DV123" s="991" t="s">
        <v>130</v>
      </c>
      <c r="DW123" s="992"/>
      <c r="DX123" s="992"/>
      <c r="DY123" s="992"/>
      <c r="DZ123" s="993"/>
    </row>
    <row r="124" spans="1:130" s="233" customFormat="1" ht="26.25" customHeight="1" thickBot="1" x14ac:dyDescent="0.2">
      <c r="A124" s="1087"/>
      <c r="B124" s="978"/>
      <c r="C124" s="951" t="s">
        <v>462</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130</v>
      </c>
      <c r="AB124" s="988"/>
      <c r="AC124" s="988"/>
      <c r="AD124" s="988"/>
      <c r="AE124" s="989"/>
      <c r="AF124" s="990" t="s">
        <v>130</v>
      </c>
      <c r="AG124" s="988"/>
      <c r="AH124" s="988"/>
      <c r="AI124" s="988"/>
      <c r="AJ124" s="989"/>
      <c r="AK124" s="990" t="s">
        <v>130</v>
      </c>
      <c r="AL124" s="988"/>
      <c r="AM124" s="988"/>
      <c r="AN124" s="988"/>
      <c r="AO124" s="989"/>
      <c r="AP124" s="991" t="s">
        <v>130</v>
      </c>
      <c r="AQ124" s="992"/>
      <c r="AR124" s="992"/>
      <c r="AS124" s="992"/>
      <c r="AT124" s="993"/>
      <c r="AU124" s="1089" t="s">
        <v>474</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v>41.1</v>
      </c>
      <c r="BR124" s="1056"/>
      <c r="BS124" s="1056"/>
      <c r="BT124" s="1056"/>
      <c r="BU124" s="1056"/>
      <c r="BV124" s="1056">
        <v>52</v>
      </c>
      <c r="BW124" s="1056"/>
      <c r="BX124" s="1056"/>
      <c r="BY124" s="1056"/>
      <c r="BZ124" s="1056"/>
      <c r="CA124" s="1056">
        <v>42.4</v>
      </c>
      <c r="CB124" s="1056"/>
      <c r="CC124" s="1056"/>
      <c r="CD124" s="1056"/>
      <c r="CE124" s="1056"/>
      <c r="CF124" s="1057"/>
      <c r="CG124" s="1058"/>
      <c r="CH124" s="1058"/>
      <c r="CI124" s="1058"/>
      <c r="CJ124" s="1059"/>
      <c r="CK124" s="1041"/>
      <c r="CL124" s="1041"/>
      <c r="CM124" s="1041"/>
      <c r="CN124" s="1041"/>
      <c r="CO124" s="1042"/>
      <c r="CP124" s="1048" t="s">
        <v>475</v>
      </c>
      <c r="CQ124" s="1049"/>
      <c r="CR124" s="1049"/>
      <c r="CS124" s="1049"/>
      <c r="CT124" s="1049"/>
      <c r="CU124" s="1049"/>
      <c r="CV124" s="1049"/>
      <c r="CW124" s="1049"/>
      <c r="CX124" s="1049"/>
      <c r="CY124" s="1049"/>
      <c r="CZ124" s="1049"/>
      <c r="DA124" s="1049"/>
      <c r="DB124" s="1049"/>
      <c r="DC124" s="1049"/>
      <c r="DD124" s="1049"/>
      <c r="DE124" s="1049"/>
      <c r="DF124" s="1050"/>
      <c r="DG124" s="1033" t="s">
        <v>436</v>
      </c>
      <c r="DH124" s="1015"/>
      <c r="DI124" s="1015"/>
      <c r="DJ124" s="1015"/>
      <c r="DK124" s="1016"/>
      <c r="DL124" s="1014" t="s">
        <v>436</v>
      </c>
      <c r="DM124" s="1015"/>
      <c r="DN124" s="1015"/>
      <c r="DO124" s="1015"/>
      <c r="DP124" s="1016"/>
      <c r="DQ124" s="1014" t="s">
        <v>436</v>
      </c>
      <c r="DR124" s="1015"/>
      <c r="DS124" s="1015"/>
      <c r="DT124" s="1015"/>
      <c r="DU124" s="1016"/>
      <c r="DV124" s="1017" t="s">
        <v>436</v>
      </c>
      <c r="DW124" s="1018"/>
      <c r="DX124" s="1018"/>
      <c r="DY124" s="1018"/>
      <c r="DZ124" s="1019"/>
    </row>
    <row r="125" spans="1:130" s="233" customFormat="1" ht="26.25" customHeight="1" x14ac:dyDescent="0.15">
      <c r="A125" s="1087"/>
      <c r="B125" s="978"/>
      <c r="C125" s="951" t="s">
        <v>464</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436</v>
      </c>
      <c r="AB125" s="988"/>
      <c r="AC125" s="988"/>
      <c r="AD125" s="988"/>
      <c r="AE125" s="989"/>
      <c r="AF125" s="990" t="s">
        <v>436</v>
      </c>
      <c r="AG125" s="988"/>
      <c r="AH125" s="988"/>
      <c r="AI125" s="988"/>
      <c r="AJ125" s="989"/>
      <c r="AK125" s="990" t="s">
        <v>436</v>
      </c>
      <c r="AL125" s="988"/>
      <c r="AM125" s="988"/>
      <c r="AN125" s="988"/>
      <c r="AO125" s="989"/>
      <c r="AP125" s="991" t="s">
        <v>436</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476</v>
      </c>
      <c r="CL125" s="1036"/>
      <c r="CM125" s="1036"/>
      <c r="CN125" s="1036"/>
      <c r="CO125" s="1037"/>
      <c r="CP125" s="958" t="s">
        <v>477</v>
      </c>
      <c r="CQ125" s="926"/>
      <c r="CR125" s="926"/>
      <c r="CS125" s="926"/>
      <c r="CT125" s="926"/>
      <c r="CU125" s="926"/>
      <c r="CV125" s="926"/>
      <c r="CW125" s="926"/>
      <c r="CX125" s="926"/>
      <c r="CY125" s="926"/>
      <c r="CZ125" s="926"/>
      <c r="DA125" s="926"/>
      <c r="DB125" s="926"/>
      <c r="DC125" s="926"/>
      <c r="DD125" s="926"/>
      <c r="DE125" s="926"/>
      <c r="DF125" s="927"/>
      <c r="DG125" s="959" t="s">
        <v>436</v>
      </c>
      <c r="DH125" s="960"/>
      <c r="DI125" s="960"/>
      <c r="DJ125" s="960"/>
      <c r="DK125" s="960"/>
      <c r="DL125" s="960" t="s">
        <v>436</v>
      </c>
      <c r="DM125" s="960"/>
      <c r="DN125" s="960"/>
      <c r="DO125" s="960"/>
      <c r="DP125" s="960"/>
      <c r="DQ125" s="960" t="s">
        <v>436</v>
      </c>
      <c r="DR125" s="960"/>
      <c r="DS125" s="960"/>
      <c r="DT125" s="960"/>
      <c r="DU125" s="960"/>
      <c r="DV125" s="961" t="s">
        <v>436</v>
      </c>
      <c r="DW125" s="961"/>
      <c r="DX125" s="961"/>
      <c r="DY125" s="961"/>
      <c r="DZ125" s="962"/>
    </row>
    <row r="126" spans="1:130" s="233" customFormat="1" ht="26.25" customHeight="1" thickBot="1" x14ac:dyDescent="0.2">
      <c r="A126" s="1087"/>
      <c r="B126" s="978"/>
      <c r="C126" s="951" t="s">
        <v>466</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436</v>
      </c>
      <c r="AB126" s="988"/>
      <c r="AC126" s="988"/>
      <c r="AD126" s="988"/>
      <c r="AE126" s="989"/>
      <c r="AF126" s="990" t="s">
        <v>436</v>
      </c>
      <c r="AG126" s="988"/>
      <c r="AH126" s="988"/>
      <c r="AI126" s="988"/>
      <c r="AJ126" s="989"/>
      <c r="AK126" s="990" t="s">
        <v>436</v>
      </c>
      <c r="AL126" s="988"/>
      <c r="AM126" s="988"/>
      <c r="AN126" s="988"/>
      <c r="AO126" s="989"/>
      <c r="AP126" s="991" t="s">
        <v>436</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478</v>
      </c>
      <c r="CQ126" s="952"/>
      <c r="CR126" s="952"/>
      <c r="CS126" s="952"/>
      <c r="CT126" s="952"/>
      <c r="CU126" s="952"/>
      <c r="CV126" s="952"/>
      <c r="CW126" s="952"/>
      <c r="CX126" s="952"/>
      <c r="CY126" s="952"/>
      <c r="CZ126" s="952"/>
      <c r="DA126" s="952"/>
      <c r="DB126" s="952"/>
      <c r="DC126" s="952"/>
      <c r="DD126" s="952"/>
      <c r="DE126" s="952"/>
      <c r="DF126" s="953"/>
      <c r="DG126" s="954" t="s">
        <v>130</v>
      </c>
      <c r="DH126" s="955"/>
      <c r="DI126" s="955"/>
      <c r="DJ126" s="955"/>
      <c r="DK126" s="955"/>
      <c r="DL126" s="955" t="s">
        <v>436</v>
      </c>
      <c r="DM126" s="955"/>
      <c r="DN126" s="955"/>
      <c r="DO126" s="955"/>
      <c r="DP126" s="955"/>
      <c r="DQ126" s="955" t="s">
        <v>436</v>
      </c>
      <c r="DR126" s="955"/>
      <c r="DS126" s="955"/>
      <c r="DT126" s="955"/>
      <c r="DU126" s="955"/>
      <c r="DV126" s="956" t="s">
        <v>436</v>
      </c>
      <c r="DW126" s="956"/>
      <c r="DX126" s="956"/>
      <c r="DY126" s="956"/>
      <c r="DZ126" s="957"/>
    </row>
    <row r="127" spans="1:130" s="233" customFormat="1" ht="26.25" customHeight="1" x14ac:dyDescent="0.15">
      <c r="A127" s="1088"/>
      <c r="B127" s="980"/>
      <c r="C127" s="1002" t="s">
        <v>479</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436</v>
      </c>
      <c r="AB127" s="988"/>
      <c r="AC127" s="988"/>
      <c r="AD127" s="988"/>
      <c r="AE127" s="989"/>
      <c r="AF127" s="990" t="s">
        <v>130</v>
      </c>
      <c r="AG127" s="988"/>
      <c r="AH127" s="988"/>
      <c r="AI127" s="988"/>
      <c r="AJ127" s="989"/>
      <c r="AK127" s="990" t="s">
        <v>436</v>
      </c>
      <c r="AL127" s="988"/>
      <c r="AM127" s="988"/>
      <c r="AN127" s="988"/>
      <c r="AO127" s="989"/>
      <c r="AP127" s="991" t="s">
        <v>436</v>
      </c>
      <c r="AQ127" s="992"/>
      <c r="AR127" s="992"/>
      <c r="AS127" s="992"/>
      <c r="AT127" s="993"/>
      <c r="AU127" s="235"/>
      <c r="AV127" s="235"/>
      <c r="AW127" s="235"/>
      <c r="AX127" s="1061" t="s">
        <v>480</v>
      </c>
      <c r="AY127" s="1062"/>
      <c r="AZ127" s="1062"/>
      <c r="BA127" s="1062"/>
      <c r="BB127" s="1062"/>
      <c r="BC127" s="1062"/>
      <c r="BD127" s="1062"/>
      <c r="BE127" s="1063"/>
      <c r="BF127" s="1064" t="s">
        <v>481</v>
      </c>
      <c r="BG127" s="1062"/>
      <c r="BH127" s="1062"/>
      <c r="BI127" s="1062"/>
      <c r="BJ127" s="1062"/>
      <c r="BK127" s="1062"/>
      <c r="BL127" s="1063"/>
      <c r="BM127" s="1064" t="s">
        <v>482</v>
      </c>
      <c r="BN127" s="1062"/>
      <c r="BO127" s="1062"/>
      <c r="BP127" s="1062"/>
      <c r="BQ127" s="1062"/>
      <c r="BR127" s="1062"/>
      <c r="BS127" s="1063"/>
      <c r="BT127" s="1064" t="s">
        <v>483</v>
      </c>
      <c r="BU127" s="1062"/>
      <c r="BV127" s="1062"/>
      <c r="BW127" s="1062"/>
      <c r="BX127" s="1062"/>
      <c r="BY127" s="1062"/>
      <c r="BZ127" s="1085"/>
      <c r="CA127" s="235"/>
      <c r="CB127" s="235"/>
      <c r="CC127" s="235"/>
      <c r="CD127" s="258"/>
      <c r="CE127" s="258"/>
      <c r="CF127" s="258"/>
      <c r="CG127" s="235"/>
      <c r="CH127" s="235"/>
      <c r="CI127" s="235"/>
      <c r="CJ127" s="257"/>
      <c r="CK127" s="1052"/>
      <c r="CL127" s="1039"/>
      <c r="CM127" s="1039"/>
      <c r="CN127" s="1039"/>
      <c r="CO127" s="1040"/>
      <c r="CP127" s="951" t="s">
        <v>484</v>
      </c>
      <c r="CQ127" s="952"/>
      <c r="CR127" s="952"/>
      <c r="CS127" s="952"/>
      <c r="CT127" s="952"/>
      <c r="CU127" s="952"/>
      <c r="CV127" s="952"/>
      <c r="CW127" s="952"/>
      <c r="CX127" s="952"/>
      <c r="CY127" s="952"/>
      <c r="CZ127" s="952"/>
      <c r="DA127" s="952"/>
      <c r="DB127" s="952"/>
      <c r="DC127" s="952"/>
      <c r="DD127" s="952"/>
      <c r="DE127" s="952"/>
      <c r="DF127" s="953"/>
      <c r="DG127" s="954" t="s">
        <v>436</v>
      </c>
      <c r="DH127" s="955"/>
      <c r="DI127" s="955"/>
      <c r="DJ127" s="955"/>
      <c r="DK127" s="955"/>
      <c r="DL127" s="955" t="s">
        <v>436</v>
      </c>
      <c r="DM127" s="955"/>
      <c r="DN127" s="955"/>
      <c r="DO127" s="955"/>
      <c r="DP127" s="955"/>
      <c r="DQ127" s="955" t="s">
        <v>436</v>
      </c>
      <c r="DR127" s="955"/>
      <c r="DS127" s="955"/>
      <c r="DT127" s="955"/>
      <c r="DU127" s="955"/>
      <c r="DV127" s="956" t="s">
        <v>436</v>
      </c>
      <c r="DW127" s="956"/>
      <c r="DX127" s="956"/>
      <c r="DY127" s="956"/>
      <c r="DZ127" s="957"/>
    </row>
    <row r="128" spans="1:130" s="233" customFormat="1" ht="26.25" customHeight="1" thickBot="1" x14ac:dyDescent="0.2">
      <c r="A128" s="1071" t="s">
        <v>485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486</v>
      </c>
      <c r="X128" s="1073"/>
      <c r="Y128" s="1073"/>
      <c r="Z128" s="1074"/>
      <c r="AA128" s="1075" t="s">
        <v>436</v>
      </c>
      <c r="AB128" s="1076"/>
      <c r="AC128" s="1076"/>
      <c r="AD128" s="1076"/>
      <c r="AE128" s="1077"/>
      <c r="AF128" s="1078" t="s">
        <v>436</v>
      </c>
      <c r="AG128" s="1076"/>
      <c r="AH128" s="1076"/>
      <c r="AI128" s="1076"/>
      <c r="AJ128" s="1077"/>
      <c r="AK128" s="1078" t="s">
        <v>436</v>
      </c>
      <c r="AL128" s="1076"/>
      <c r="AM128" s="1076"/>
      <c r="AN128" s="1076"/>
      <c r="AO128" s="1077"/>
      <c r="AP128" s="1079"/>
      <c r="AQ128" s="1080"/>
      <c r="AR128" s="1080"/>
      <c r="AS128" s="1080"/>
      <c r="AT128" s="1081"/>
      <c r="AU128" s="235"/>
      <c r="AV128" s="235"/>
      <c r="AW128" s="235"/>
      <c r="AX128" s="925" t="s">
        <v>487</v>
      </c>
      <c r="AY128" s="926"/>
      <c r="AZ128" s="926"/>
      <c r="BA128" s="926"/>
      <c r="BB128" s="926"/>
      <c r="BC128" s="926"/>
      <c r="BD128" s="926"/>
      <c r="BE128" s="927"/>
      <c r="BF128" s="1082" t="s">
        <v>488</v>
      </c>
      <c r="BG128" s="1083"/>
      <c r="BH128" s="1083"/>
      <c r="BI128" s="1083"/>
      <c r="BJ128" s="1083"/>
      <c r="BK128" s="1083"/>
      <c r="BL128" s="1084"/>
      <c r="BM128" s="1082">
        <v>15</v>
      </c>
      <c r="BN128" s="1083"/>
      <c r="BO128" s="1083"/>
      <c r="BP128" s="1083"/>
      <c r="BQ128" s="1083"/>
      <c r="BR128" s="1083"/>
      <c r="BS128" s="1084"/>
      <c r="BT128" s="1082">
        <v>20</v>
      </c>
      <c r="BU128" s="1083"/>
      <c r="BV128" s="1083"/>
      <c r="BW128" s="1083"/>
      <c r="BX128" s="1083"/>
      <c r="BY128" s="1083"/>
      <c r="BZ128" s="1105"/>
      <c r="CA128" s="258"/>
      <c r="CB128" s="258"/>
      <c r="CC128" s="258"/>
      <c r="CD128" s="258"/>
      <c r="CE128" s="258"/>
      <c r="CF128" s="258"/>
      <c r="CG128" s="235"/>
      <c r="CH128" s="235"/>
      <c r="CI128" s="235"/>
      <c r="CJ128" s="257"/>
      <c r="CK128" s="1053"/>
      <c r="CL128" s="1054"/>
      <c r="CM128" s="1054"/>
      <c r="CN128" s="1054"/>
      <c r="CO128" s="1055"/>
      <c r="CP128" s="1065" t="s">
        <v>489</v>
      </c>
      <c r="CQ128" s="755"/>
      <c r="CR128" s="755"/>
      <c r="CS128" s="755"/>
      <c r="CT128" s="755"/>
      <c r="CU128" s="755"/>
      <c r="CV128" s="755"/>
      <c r="CW128" s="755"/>
      <c r="CX128" s="755"/>
      <c r="CY128" s="755"/>
      <c r="CZ128" s="755"/>
      <c r="DA128" s="755"/>
      <c r="DB128" s="755"/>
      <c r="DC128" s="755"/>
      <c r="DD128" s="755"/>
      <c r="DE128" s="755"/>
      <c r="DF128" s="1066"/>
      <c r="DG128" s="1067" t="s">
        <v>130</v>
      </c>
      <c r="DH128" s="1068"/>
      <c r="DI128" s="1068"/>
      <c r="DJ128" s="1068"/>
      <c r="DK128" s="1068"/>
      <c r="DL128" s="1068" t="s">
        <v>130</v>
      </c>
      <c r="DM128" s="1068"/>
      <c r="DN128" s="1068"/>
      <c r="DO128" s="1068"/>
      <c r="DP128" s="1068"/>
      <c r="DQ128" s="1068" t="s">
        <v>130</v>
      </c>
      <c r="DR128" s="1068"/>
      <c r="DS128" s="1068"/>
      <c r="DT128" s="1068"/>
      <c r="DU128" s="1068"/>
      <c r="DV128" s="1069" t="s">
        <v>130</v>
      </c>
      <c r="DW128" s="1069"/>
      <c r="DX128" s="1069"/>
      <c r="DY128" s="1069"/>
      <c r="DZ128" s="1070"/>
    </row>
    <row r="129" spans="1:131" s="233" customFormat="1" ht="26.25" customHeight="1" x14ac:dyDescent="0.15">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490</v>
      </c>
      <c r="X129" s="1100"/>
      <c r="Y129" s="1100"/>
      <c r="Z129" s="1101"/>
      <c r="AA129" s="987">
        <v>1626440</v>
      </c>
      <c r="AB129" s="988"/>
      <c r="AC129" s="988"/>
      <c r="AD129" s="988"/>
      <c r="AE129" s="989"/>
      <c r="AF129" s="990">
        <v>1674870</v>
      </c>
      <c r="AG129" s="988"/>
      <c r="AH129" s="988"/>
      <c r="AI129" s="988"/>
      <c r="AJ129" s="989"/>
      <c r="AK129" s="990">
        <v>1820117</v>
      </c>
      <c r="AL129" s="988"/>
      <c r="AM129" s="988"/>
      <c r="AN129" s="988"/>
      <c r="AO129" s="989"/>
      <c r="AP129" s="1102"/>
      <c r="AQ129" s="1103"/>
      <c r="AR129" s="1103"/>
      <c r="AS129" s="1103"/>
      <c r="AT129" s="1104"/>
      <c r="AU129" s="236"/>
      <c r="AV129" s="236"/>
      <c r="AW129" s="236"/>
      <c r="AX129" s="1094" t="s">
        <v>491</v>
      </c>
      <c r="AY129" s="952"/>
      <c r="AZ129" s="952"/>
      <c r="BA129" s="952"/>
      <c r="BB129" s="952"/>
      <c r="BC129" s="952"/>
      <c r="BD129" s="952"/>
      <c r="BE129" s="953"/>
      <c r="BF129" s="1095" t="s">
        <v>130</v>
      </c>
      <c r="BG129" s="1096"/>
      <c r="BH129" s="1096"/>
      <c r="BI129" s="1096"/>
      <c r="BJ129" s="1096"/>
      <c r="BK129" s="1096"/>
      <c r="BL129" s="1097"/>
      <c r="BM129" s="1095">
        <v>20</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3" t="s">
        <v>492</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493</v>
      </c>
      <c r="X130" s="1100"/>
      <c r="Y130" s="1100"/>
      <c r="Z130" s="1101"/>
      <c r="AA130" s="987">
        <v>283202</v>
      </c>
      <c r="AB130" s="988"/>
      <c r="AC130" s="988"/>
      <c r="AD130" s="988"/>
      <c r="AE130" s="989"/>
      <c r="AF130" s="990">
        <v>293227</v>
      </c>
      <c r="AG130" s="988"/>
      <c r="AH130" s="988"/>
      <c r="AI130" s="988"/>
      <c r="AJ130" s="989"/>
      <c r="AK130" s="990">
        <v>290462</v>
      </c>
      <c r="AL130" s="988"/>
      <c r="AM130" s="988"/>
      <c r="AN130" s="988"/>
      <c r="AO130" s="989"/>
      <c r="AP130" s="1102"/>
      <c r="AQ130" s="1103"/>
      <c r="AR130" s="1103"/>
      <c r="AS130" s="1103"/>
      <c r="AT130" s="1104"/>
      <c r="AU130" s="236"/>
      <c r="AV130" s="236"/>
      <c r="AW130" s="236"/>
      <c r="AX130" s="1094" t="s">
        <v>494</v>
      </c>
      <c r="AY130" s="952"/>
      <c r="AZ130" s="952"/>
      <c r="BA130" s="952"/>
      <c r="BB130" s="952"/>
      <c r="BC130" s="952"/>
      <c r="BD130" s="952"/>
      <c r="BE130" s="953"/>
      <c r="BF130" s="1130">
        <v>7.8</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495</v>
      </c>
      <c r="X131" s="1137"/>
      <c r="Y131" s="1137"/>
      <c r="Z131" s="1138"/>
      <c r="AA131" s="1033">
        <v>1343238</v>
      </c>
      <c r="AB131" s="1015"/>
      <c r="AC131" s="1015"/>
      <c r="AD131" s="1015"/>
      <c r="AE131" s="1016"/>
      <c r="AF131" s="1014">
        <v>1381643</v>
      </c>
      <c r="AG131" s="1015"/>
      <c r="AH131" s="1015"/>
      <c r="AI131" s="1015"/>
      <c r="AJ131" s="1016"/>
      <c r="AK131" s="1014">
        <v>1529655</v>
      </c>
      <c r="AL131" s="1015"/>
      <c r="AM131" s="1015"/>
      <c r="AN131" s="1015"/>
      <c r="AO131" s="1016"/>
      <c r="AP131" s="1139"/>
      <c r="AQ131" s="1140"/>
      <c r="AR131" s="1140"/>
      <c r="AS131" s="1140"/>
      <c r="AT131" s="1141"/>
      <c r="AU131" s="236"/>
      <c r="AV131" s="236"/>
      <c r="AW131" s="236"/>
      <c r="AX131" s="1112" t="s">
        <v>496</v>
      </c>
      <c r="AY131" s="755"/>
      <c r="AZ131" s="755"/>
      <c r="BA131" s="755"/>
      <c r="BB131" s="755"/>
      <c r="BC131" s="755"/>
      <c r="BD131" s="755"/>
      <c r="BE131" s="1066"/>
      <c r="BF131" s="1113">
        <v>42.4</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9" t="s">
        <v>497</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498</v>
      </c>
      <c r="W132" s="1123"/>
      <c r="X132" s="1123"/>
      <c r="Y132" s="1123"/>
      <c r="Z132" s="1124"/>
      <c r="AA132" s="1125">
        <v>8.8278473359999996</v>
      </c>
      <c r="AB132" s="1126"/>
      <c r="AC132" s="1126"/>
      <c r="AD132" s="1126"/>
      <c r="AE132" s="1127"/>
      <c r="AF132" s="1128">
        <v>8.5018344100000007</v>
      </c>
      <c r="AG132" s="1126"/>
      <c r="AH132" s="1126"/>
      <c r="AI132" s="1126"/>
      <c r="AJ132" s="1127"/>
      <c r="AK132" s="1128">
        <v>6.170868595</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499</v>
      </c>
      <c r="W133" s="1106"/>
      <c r="X133" s="1106"/>
      <c r="Y133" s="1106"/>
      <c r="Z133" s="1107"/>
      <c r="AA133" s="1108">
        <v>8.4</v>
      </c>
      <c r="AB133" s="1109"/>
      <c r="AC133" s="1109"/>
      <c r="AD133" s="1109"/>
      <c r="AE133" s="1110"/>
      <c r="AF133" s="1108">
        <v>8.6</v>
      </c>
      <c r="AG133" s="1109"/>
      <c r="AH133" s="1109"/>
      <c r="AI133" s="1109"/>
      <c r="AJ133" s="1110"/>
      <c r="AK133" s="1108">
        <v>7.8</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TRZIp+sdKArIaJHXmFyK4kO8NW06191pFMQrHYjRKJ5QigsjNuN8SfTeeyv2k+SqVlOkj55KvfnI4aUbVNIvXw==" saltValue="bqEb1kHZtyXD2G7/5xjFm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05"/>
  <sheetViews>
    <sheetView showGridLines="0" view="pageBreakPreview" zoomScale="70" zoomScaleNormal="85" zoomScaleSheetLayoutView="70" workbookViewId="0">
      <selection activeCell="C8" sqref="C8"/>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p8i8mkUPL0qxtsdlLuQcS1ot+JpFhgiG5AuLiHo+buUqiuUTROaXMODQibwkOTrEo2Gdn5+kR9aiayrwUMxxQ==" saltValue="o3ubdvhfmcJQ8uy8KuSEI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503</v>
      </c>
      <c r="AP7" s="275"/>
      <c r="AQ7" s="276" t="s">
        <v>504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505</v>
      </c>
      <c r="AQ8" s="282" t="s">
        <v>506</v>
      </c>
      <c r="AR8" s="283" t="s">
        <v>507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508</v>
      </c>
      <c r="AL9" s="1146"/>
      <c r="AM9" s="1146"/>
      <c r="AN9" s="1147"/>
      <c r="AO9" s="284">
        <v>576071</v>
      </c>
      <c r="AP9" s="284">
        <v>468731</v>
      </c>
      <c r="AQ9" s="285">
        <v>242692</v>
      </c>
      <c r="AR9" s="286">
        <v>93.1</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509</v>
      </c>
      <c r="AL10" s="1146"/>
      <c r="AM10" s="1146"/>
      <c r="AN10" s="1147"/>
      <c r="AO10" s="287">
        <v>139508</v>
      </c>
      <c r="AP10" s="287">
        <v>113513</v>
      </c>
      <c r="AQ10" s="288">
        <v>27094</v>
      </c>
      <c r="AR10" s="289">
        <v>319</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510</v>
      </c>
      <c r="AL11" s="1146"/>
      <c r="AM11" s="1146"/>
      <c r="AN11" s="1147"/>
      <c r="AO11" s="287" t="s">
        <v>511</v>
      </c>
      <c r="AP11" s="287" t="s">
        <v>511</v>
      </c>
      <c r="AQ11" s="288">
        <v>4163</v>
      </c>
      <c r="AR11" s="289" t="s">
        <v>511</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512</v>
      </c>
      <c r="AL12" s="1146"/>
      <c r="AM12" s="1146"/>
      <c r="AN12" s="1147"/>
      <c r="AO12" s="287" t="s">
        <v>511</v>
      </c>
      <c r="AP12" s="287" t="s">
        <v>511</v>
      </c>
      <c r="AQ12" s="288" t="s">
        <v>511</v>
      </c>
      <c r="AR12" s="289" t="s">
        <v>511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513</v>
      </c>
      <c r="AL13" s="1146"/>
      <c r="AM13" s="1146"/>
      <c r="AN13" s="1147"/>
      <c r="AO13" s="287">
        <v>44780</v>
      </c>
      <c r="AP13" s="287">
        <v>36436</v>
      </c>
      <c r="AQ13" s="288">
        <v>8881</v>
      </c>
      <c r="AR13" s="289">
        <v>310.3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514</v>
      </c>
      <c r="AL14" s="1146"/>
      <c r="AM14" s="1146"/>
      <c r="AN14" s="1147"/>
      <c r="AO14" s="287" t="s">
        <v>511</v>
      </c>
      <c r="AP14" s="287" t="s">
        <v>511</v>
      </c>
      <c r="AQ14" s="288">
        <v>5165</v>
      </c>
      <c r="AR14" s="289" t="s">
        <v>511</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515</v>
      </c>
      <c r="AL15" s="1149"/>
      <c r="AM15" s="1149"/>
      <c r="AN15" s="1150"/>
      <c r="AO15" s="287">
        <v>-34558</v>
      </c>
      <c r="AP15" s="287">
        <v>-28119</v>
      </c>
      <c r="AQ15" s="288">
        <v>-18870</v>
      </c>
      <c r="AR15" s="289">
        <v>49</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187</v>
      </c>
      <c r="AL16" s="1149"/>
      <c r="AM16" s="1149"/>
      <c r="AN16" s="1150"/>
      <c r="AO16" s="287">
        <v>725801</v>
      </c>
      <c r="AP16" s="287">
        <v>590562</v>
      </c>
      <c r="AQ16" s="288">
        <v>269124</v>
      </c>
      <c r="AR16" s="289">
        <v>119.4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517</v>
      </c>
      <c r="AP20" s="296" t="s">
        <v>518</v>
      </c>
      <c r="AQ20" s="297" t="s">
        <v>519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520</v>
      </c>
      <c r="AL21" s="1152"/>
      <c r="AM21" s="1152"/>
      <c r="AN21" s="1153"/>
      <c r="AO21" s="300">
        <v>43.94</v>
      </c>
      <c r="AP21" s="301">
        <v>24.07</v>
      </c>
      <c r="AQ21" s="302">
        <v>19.87</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521</v>
      </c>
      <c r="AL22" s="1152"/>
      <c r="AM22" s="1152"/>
      <c r="AN22" s="1153"/>
      <c r="AO22" s="305">
        <v>100.8</v>
      </c>
      <c r="AP22" s="306">
        <v>94.6</v>
      </c>
      <c r="AQ22" s="307">
        <v>6.2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2" t="s">
        <v>522</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x14ac:dyDescent="0.15">
      <c r="A27" s="312"/>
      <c r="AO27" s="265"/>
      <c r="AP27" s="265"/>
      <c r="AQ27" s="265"/>
      <c r="AR27" s="265"/>
      <c r="AS27" s="265"/>
      <c r="AT27" s="265"/>
    </row>
    <row r="28" spans="1:46" ht="17.25" x14ac:dyDescent="0.15">
      <c r="A28" s="266" t="s">
        <v>523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503</v>
      </c>
      <c r="AP30" s="275"/>
      <c r="AQ30" s="276" t="s">
        <v>504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505</v>
      </c>
      <c r="AQ31" s="282" t="s">
        <v>506</v>
      </c>
      <c r="AR31" s="283" t="s">
        <v>507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525</v>
      </c>
      <c r="AL32" s="1160"/>
      <c r="AM32" s="1160"/>
      <c r="AN32" s="1161"/>
      <c r="AO32" s="315">
        <v>310352</v>
      </c>
      <c r="AP32" s="315">
        <v>252524</v>
      </c>
      <c r="AQ32" s="316">
        <v>141234</v>
      </c>
      <c r="AR32" s="317">
        <v>78.8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526</v>
      </c>
      <c r="AL33" s="1160"/>
      <c r="AM33" s="1160"/>
      <c r="AN33" s="1161"/>
      <c r="AO33" s="315" t="s">
        <v>511</v>
      </c>
      <c r="AP33" s="315" t="s">
        <v>511</v>
      </c>
      <c r="AQ33" s="316" t="s">
        <v>511</v>
      </c>
      <c r="AR33" s="317" t="s">
        <v>511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527</v>
      </c>
      <c r="AL34" s="1160"/>
      <c r="AM34" s="1160"/>
      <c r="AN34" s="1161"/>
      <c r="AO34" s="315" t="s">
        <v>511</v>
      </c>
      <c r="AP34" s="315" t="s">
        <v>511</v>
      </c>
      <c r="AQ34" s="316" t="s">
        <v>511</v>
      </c>
      <c r="AR34" s="317" t="s">
        <v>511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528</v>
      </c>
      <c r="AL35" s="1160"/>
      <c r="AM35" s="1160"/>
      <c r="AN35" s="1161"/>
      <c r="AO35" s="315">
        <v>59352</v>
      </c>
      <c r="AP35" s="315">
        <v>48293</v>
      </c>
      <c r="AQ35" s="316">
        <v>30523</v>
      </c>
      <c r="AR35" s="317">
        <v>58.2</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529</v>
      </c>
      <c r="AL36" s="1160"/>
      <c r="AM36" s="1160"/>
      <c r="AN36" s="1161"/>
      <c r="AO36" s="315">
        <v>14891</v>
      </c>
      <c r="AP36" s="315">
        <v>12116</v>
      </c>
      <c r="AQ36" s="316">
        <v>4602</v>
      </c>
      <c r="AR36" s="317">
        <v>163.30000000000001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530</v>
      </c>
      <c r="AL37" s="1160"/>
      <c r="AM37" s="1160"/>
      <c r="AN37" s="1161"/>
      <c r="AO37" s="315" t="s">
        <v>511</v>
      </c>
      <c r="AP37" s="315" t="s">
        <v>511</v>
      </c>
      <c r="AQ37" s="316">
        <v>937</v>
      </c>
      <c r="AR37" s="317" t="s">
        <v>511</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531</v>
      </c>
      <c r="AL38" s="1163"/>
      <c r="AM38" s="1163"/>
      <c r="AN38" s="1164"/>
      <c r="AO38" s="318">
        <v>260</v>
      </c>
      <c r="AP38" s="318">
        <v>212</v>
      </c>
      <c r="AQ38" s="319">
        <v>14</v>
      </c>
      <c r="AR38" s="307">
        <v>1414.3</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532</v>
      </c>
      <c r="AL39" s="1163"/>
      <c r="AM39" s="1163"/>
      <c r="AN39" s="1164"/>
      <c r="AO39" s="315" t="s">
        <v>511</v>
      </c>
      <c r="AP39" s="315" t="s">
        <v>511</v>
      </c>
      <c r="AQ39" s="316">
        <v>-6455</v>
      </c>
      <c r="AR39" s="317" t="s">
        <v>511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533</v>
      </c>
      <c r="AL40" s="1160"/>
      <c r="AM40" s="1160"/>
      <c r="AN40" s="1161"/>
      <c r="AO40" s="315">
        <v>-290462</v>
      </c>
      <c r="AP40" s="315">
        <v>-236340</v>
      </c>
      <c r="AQ40" s="316">
        <v>-126702</v>
      </c>
      <c r="AR40" s="317">
        <v>86.5</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298</v>
      </c>
      <c r="AL41" s="1166"/>
      <c r="AM41" s="1166"/>
      <c r="AN41" s="1167"/>
      <c r="AO41" s="315">
        <v>94393</v>
      </c>
      <c r="AP41" s="315">
        <v>76805</v>
      </c>
      <c r="AQ41" s="316">
        <v>44155</v>
      </c>
      <c r="AR41" s="317">
        <v>73.900000000000006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503</v>
      </c>
      <c r="AN49" s="1156" t="s">
        <v>537</v>
      </c>
      <c r="AO49" s="1157"/>
      <c r="AP49" s="1157"/>
      <c r="AQ49" s="1157"/>
      <c r="AR49" s="1158"/>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538</v>
      </c>
      <c r="AO50" s="332" t="s">
        <v>539</v>
      </c>
      <c r="AP50" s="333" t="s">
        <v>540</v>
      </c>
      <c r="AQ50" s="334" t="s">
        <v>541</v>
      </c>
      <c r="AR50" s="335" t="s">
        <v>542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543</v>
      </c>
      <c r="AL51" s="328"/>
      <c r="AM51" s="336">
        <v>615249</v>
      </c>
      <c r="AN51" s="337">
        <v>424310</v>
      </c>
      <c r="AO51" s="338">
        <v>-7.5</v>
      </c>
      <c r="AP51" s="339">
        <v>317319</v>
      </c>
      <c r="AQ51" s="340">
        <v>2.2999999999999998</v>
      </c>
      <c r="AR51" s="341">
        <v>-9.8000000000000007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544</v>
      </c>
      <c r="AM52" s="344">
        <v>265117</v>
      </c>
      <c r="AN52" s="345">
        <v>182839</v>
      </c>
      <c r="AO52" s="346">
        <v>-34</v>
      </c>
      <c r="AP52" s="347">
        <v>164214</v>
      </c>
      <c r="AQ52" s="348">
        <v>4.2</v>
      </c>
      <c r="AR52" s="349">
        <v>-38.200000000000003</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545</v>
      </c>
      <c r="AL53" s="328"/>
      <c r="AM53" s="336">
        <v>391089</v>
      </c>
      <c r="AN53" s="337">
        <v>259343</v>
      </c>
      <c r="AO53" s="338">
        <v>-38.9</v>
      </c>
      <c r="AP53" s="339">
        <v>289738</v>
      </c>
      <c r="AQ53" s="340">
        <v>-8.6999999999999993</v>
      </c>
      <c r="AR53" s="341">
        <v>-30.2</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544</v>
      </c>
      <c r="AM54" s="344">
        <v>227987</v>
      </c>
      <c r="AN54" s="345">
        <v>151185</v>
      </c>
      <c r="AO54" s="346">
        <v>-17.3</v>
      </c>
      <c r="AP54" s="347">
        <v>156238</v>
      </c>
      <c r="AQ54" s="348">
        <v>-4.9000000000000004</v>
      </c>
      <c r="AR54" s="349">
        <v>-12.4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546</v>
      </c>
      <c r="AL55" s="328"/>
      <c r="AM55" s="336">
        <v>766754</v>
      </c>
      <c r="AN55" s="337">
        <v>475359</v>
      </c>
      <c r="AO55" s="338">
        <v>83.3</v>
      </c>
      <c r="AP55" s="339">
        <v>316937</v>
      </c>
      <c r="AQ55" s="340">
        <v>9.4</v>
      </c>
      <c r="AR55" s="341">
        <v>73.900000000000006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544</v>
      </c>
      <c r="AM56" s="344">
        <v>300665</v>
      </c>
      <c r="AN56" s="345">
        <v>186401</v>
      </c>
      <c r="AO56" s="346">
        <v>23.3</v>
      </c>
      <c r="AP56" s="347">
        <v>199150</v>
      </c>
      <c r="AQ56" s="348">
        <v>27.5</v>
      </c>
      <c r="AR56" s="349">
        <v>-4.2</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547</v>
      </c>
      <c r="AL57" s="328"/>
      <c r="AM57" s="336">
        <v>361956</v>
      </c>
      <c r="AN57" s="337">
        <v>275252</v>
      </c>
      <c r="AO57" s="338">
        <v>-42.1</v>
      </c>
      <c r="AP57" s="339">
        <v>332350</v>
      </c>
      <c r="AQ57" s="340">
        <v>4.9000000000000004</v>
      </c>
      <c r="AR57" s="341">
        <v>-47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544</v>
      </c>
      <c r="AM58" s="344">
        <v>220171</v>
      </c>
      <c r="AN58" s="345">
        <v>167430</v>
      </c>
      <c r="AO58" s="346">
        <v>-10.199999999999999</v>
      </c>
      <c r="AP58" s="347">
        <v>200453</v>
      </c>
      <c r="AQ58" s="348">
        <v>0.7</v>
      </c>
      <c r="AR58" s="349">
        <v>-10.9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548</v>
      </c>
      <c r="AL59" s="328"/>
      <c r="AM59" s="336">
        <v>682542</v>
      </c>
      <c r="AN59" s="337">
        <v>555364</v>
      </c>
      <c r="AO59" s="338">
        <v>101.8</v>
      </c>
      <c r="AP59" s="339">
        <v>362690</v>
      </c>
      <c r="AQ59" s="340">
        <v>9.1</v>
      </c>
      <c r="AR59" s="341">
        <v>92.7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544</v>
      </c>
      <c r="AM60" s="344">
        <v>530528</v>
      </c>
      <c r="AN60" s="345">
        <v>431675</v>
      </c>
      <c r="AO60" s="346">
        <v>157.80000000000001</v>
      </c>
      <c r="AP60" s="347">
        <v>172580</v>
      </c>
      <c r="AQ60" s="348">
        <v>-13.9</v>
      </c>
      <c r="AR60" s="349">
        <v>171.7</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549</v>
      </c>
      <c r="AL61" s="350"/>
      <c r="AM61" s="351">
        <v>563518</v>
      </c>
      <c r="AN61" s="352">
        <v>397926</v>
      </c>
      <c r="AO61" s="353">
        <v>19.3</v>
      </c>
      <c r="AP61" s="354">
        <v>323807</v>
      </c>
      <c r="AQ61" s="355">
        <v>3.4</v>
      </c>
      <c r="AR61" s="341">
        <v>15.9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544</v>
      </c>
      <c r="AM62" s="344">
        <v>308894</v>
      </c>
      <c r="AN62" s="345">
        <v>223906</v>
      </c>
      <c r="AO62" s="346">
        <v>23.9</v>
      </c>
      <c r="AP62" s="347">
        <v>178527</v>
      </c>
      <c r="AQ62" s="348">
        <v>2.7</v>
      </c>
      <c r="AR62" s="349">
        <v>21.2</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P1YKmiPE8TwQNtMloZk3yregyq5kENAGszRAG71DBoXaR06kfTqxY355wEbjnzMUsLkN2nIhoe7GNfkWvDy7hA==" saltValue="d7pzIOZVZRv4o9qSlYMW9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21"/>
  <sheetViews>
    <sheetView showGridLines="0" zoomScale="70" zoomScaleNormal="70" zoomScaleSheetLayoutView="55" workbookViewId="0">
      <selection activeCell="A5" sqref="A5"/>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551</v>
      </c>
    </row>
    <row r="120" spans="125:125" ht="13.5" hidden="1" customHeight="1" x14ac:dyDescent="0.15"/>
    <row r="121" spans="125:125" ht="13.5" hidden="1" customHeight="1" x14ac:dyDescent="0.15">
      <c r="DU121" s="262"/>
    </row>
  </sheetData>
  <sheetProtection algorithmName="SHA-512" hashValue="cVfSGUzU6SBDx9WaMDDWa0SfEVB6rljL34KQp3VLwVJMcR9NzDYp6oL5J1qoHEhH/o1pkpMXIByYlJYFxCkmrA==" saltValue="1mtrUih+EgpnQ8KKKHsj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16"/>
  <sheetViews>
    <sheetView showGridLines="0" zoomScale="70" zoomScaleNormal="70" zoomScaleSheetLayoutView="55" workbookViewId="0">
      <selection activeCell="B10" sqref="B10"/>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552</v>
      </c>
    </row>
  </sheetData>
  <sheetProtection algorithmName="SHA-512" hashValue="5cgzsQfht/MCeB0Y1LvZF61h5AN1rvHKKfvojDBYm0XqCJ/lj7pYDLNR2hJ1zUcwX39cbc63/Imjipf618SI2g==" saltValue="ohiOfWE40hWuKuoVXwSSP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6"/>
  <sheetViews>
    <sheetView showGridLines="0" zoomScale="70" zoomScaleNormal="70" zoomScaleSheetLayoutView="100" workbookViewId="0">
      <selection activeCell="K50" sqref="K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68" t="s">
        <v>3</v>
      </c>
      <c r="D47" s="1168"/>
      <c r="E47" s="1169"/>
      <c r="F47" s="11">
        <v>47.02</v>
      </c>
      <c r="G47" s="12">
        <v>39.65</v>
      </c>
      <c r="H47" s="12">
        <v>25.59</v>
      </c>
      <c r="I47" s="12">
        <v>17.899999999999999</v>
      </c>
      <c r="J47" s="13">
        <v>17.13</v>
      </c>
    </row>
    <row r="48" spans="2:10" ht="57.75" customHeight="1" x14ac:dyDescent="0.15">
      <c r="B48" s="14"/>
      <c r="C48" s="1170" t="s">
        <v>4</v>
      </c>
      <c r="D48" s="1170"/>
      <c r="E48" s="1171"/>
      <c r="F48" s="15">
        <v>2.5099999999999998</v>
      </c>
      <c r="G48" s="16">
        <v>3.4</v>
      </c>
      <c r="H48" s="16">
        <v>3.43</v>
      </c>
      <c r="I48" s="16">
        <v>3.11</v>
      </c>
      <c r="J48" s="17">
        <v>3.33</v>
      </c>
    </row>
    <row r="49" spans="2:10" ht="57.75" customHeight="1" thickBot="1" x14ac:dyDescent="0.2">
      <c r="B49" s="18"/>
      <c r="C49" s="1172" t="s">
        <v>5</v>
      </c>
      <c r="D49" s="1172"/>
      <c r="E49" s="1173"/>
      <c r="F49" s="19" t="s">
        <v>558</v>
      </c>
      <c r="G49" s="20" t="s">
        <v>559</v>
      </c>
      <c r="H49" s="20" t="s">
        <v>560</v>
      </c>
      <c r="I49" s="20" t="s">
        <v>561</v>
      </c>
      <c r="J49" s="21">
        <v>1.1200000000000001</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lAXJdSXzkZhJ3y0uK/EfKGnlFYRxFih3avP5XWz8bLg6Xk2Cc/koBSek35nFsoSzIDYR1iZcvaAVXdXK7S0o0g==" saltValue="V2KTD06iM68g1N1M7abK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2023-02-20T03:29:23Z</dcterms:created>
  <dcterms:modified xsi:type="dcterms:W3CDTF">2023-10-03T08:16:04Z</dcterms:modified>
  <cp:category/>
</cp:coreProperties>
</file>