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Q:\100 財務\01財政関係（財務担当）\財政関係データ資料\05市町村財政比較分析表\"/>
    </mc:Choice>
  </mc:AlternateContent>
  <xr:revisionPtr revIDLastSave="0" documentId="13_ncr:1_{58B99A6A-6204-4A00-855F-05B3C231E7D2}" xr6:coauthVersionLast="43" xr6:coauthVersionMax="43"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AM35" i="10"/>
  <c r="CO34" i="10"/>
  <c r="BW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<sst xmlns="http://schemas.openxmlformats.org/spreadsheetml/2006/main" count="1152" uniqueCount="590">
  <si>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</si>
  <si>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</si>
  <si>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</si>
  <si>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</si>
  <si>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</si>
  <si>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</si>
  <si>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</si>
  <si>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</si>
  <si>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</si>
  <si>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</si>
  <si>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</si>
  <si>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</si>
  <si>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</si>
  <si>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</si>
  <si>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</si>
  <si>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</si>
  <si>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</si>
  <si>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</si>
  <si>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</si>
  <si>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</si>
  <si>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</si>
  <si>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</si>
  <si>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</si>
  <si>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</si>
  <si>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</si>
  <si>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</si>
  <si>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</si>
  <si>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</si>
  <si>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</si>
  <si>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</si>
  <si>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</si>
  <si>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</si>
  <si>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</si>
  <si>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</si>
  <si>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</si>
  <si>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</si>
  <si>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</si>
  <si>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</si>
  <si>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</si>
  <si>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</si>
  <si>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</si>
  <si>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</si>
  <si>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</si>
  <si>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</si>
  <si>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</si>
  <si>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</si>
  <si>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</si>
  <si>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</si>
  <si>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</si>
  <si>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</si>
  <si>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</si>
  <si>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</si>
  <si>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</si>
  <si>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</si>
  <si>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</si>
  <si>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</si>
  <si>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</si>
  <si>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</si>
  <si>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</si>
  <si>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</si>
  <si>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</si>
  <si>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</si>
  <si>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</si>
  <si>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</si>
  <si>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</si>
  <si>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</si>
  <si>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</si>
  <si>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</si>
  <si>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</si>
  <si>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</si>
  <si>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</si>
  <si>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</si>
  <si>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</si>
  <si>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</si>
  <si>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</si>
  <si>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</si>
  <si>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</si>
  <si>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</si>
  <si>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</si>
  <si>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</si>
  <si>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</si>
  <si>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</si>
  <si>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</si>
  <si>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</si>
  <si>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</si>
  <si>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</si>
  <si>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</si>
  <si>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</si>
  <si>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</si>
  <si>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</si>
  <si>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</si>
  <si>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</si>
  <si>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</si>
  <si>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</si>
  <si>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</si>
  <si>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</si>
  <si>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</si>
  <si>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</si>
  <si>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</si>
  <si>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</si>
  <si>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</si>
  <si>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</si>
  <si>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</si>
  <si>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</si>
  <si>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</si>
  <si>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</si>
  <si>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</si>
  <si>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</si>
  <si>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</si>
  <si>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</si>
  <si>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</si>
  <si>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</si>
  <si>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</si>
  <si>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</si>
  <si>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</si>
  <si>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</si>
  <si>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</si>
  <si>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</si>
  <si>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</si>
  <si>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</si>
  <si>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</si>
  <si>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</si>
  <si>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</si>
  <si>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</si>
  <si>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</si>
  <si>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</si>
  <si>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</si>
  <si>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</si>
  <si>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</si>
  <si>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</si>
  <si>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</si>
  <si>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</si>
  <si>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</si>
  <si>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</si>
  <si>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</si>
  <si>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</si>
  <si>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</si>
  <si>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</si>
  <si>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</si>
  <si>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</si>
  <si>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</si>
  <si>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</si>
  <si>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</si>
  <si>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</si>
  <si>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</si>
  <si>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</si>
  <si>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</si>
  <si>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</si>
  <si>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</si>
  <si>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</si>
  <si>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</si>
  <si>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</si>
  <si>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</si>
  <si>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</si>
  <si>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</si>
  <si>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</si>
  <si>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</si>
  <si>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</si>
  <si>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</si>
  <si>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</si>
  <si>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</si>
  <si>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</si>
  <si>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</si>
  <si>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</si>
  <si>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</si>
  <si>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</si>
  <si>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</si>
  <si>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</si>
  <si>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</si>
  <si>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</si>
  <si>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</si>
  <si>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</si>
  <si>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</si>
  <si>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</si>
  <si>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</si>
  <si>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</si>
  <si>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</si>
  <si>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</si>
  <si>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</si>
  <si>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</si>
  <si>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</si>
  <si>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</si>
  <si>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</si>
  <si>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</si>
  <si>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</si>
  <si>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</si>
  <si>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</si>
  <si>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</si>
  <si>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</si>
  <si>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</si>
  <si>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</si>
  <si>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</si>
  <si>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</si>
  <si>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</si>
  <si>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</si>
  <si>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</si>
  <si>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</si>
  <si>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</si>
  <si>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</si>
  <si>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</si>
  <si>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</si>
  <si>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</si>
  <si>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</si>
  <si>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</si>
  <si>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</si>
  <si>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</si>
  <si>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</si>
  <si>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</si>
  <si>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</si>
  <si>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</si>
  <si>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</si>
  <si>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北海道占冠村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</si>
  <si>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</si>
  <si>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</si>
  <si>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</si>
  <si>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</si>
  <si>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</si>
  <si>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</si>
  <si>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</si>
  <si>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</si>
  <si>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</si>
  <si>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</si>
  <si>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</si>
  <si>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</si>
  <si>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</si>
  <si>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</si>
  <si>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</si>
  <si>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</si>
  <si>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</si>
  <si>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</si>
  <si>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</si>
  <si>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</si>
  <si>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</si>
  <si>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</si>
  <si>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</si>
  <si>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</si>
  <si>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</si>
  <si>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</si>
  <si>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</si>
  <si>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</si>
  <si>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</si>
  <si>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</si>
  <si>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</si>
  <si>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</si>
  <si>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</si>
  <si>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</si>
  <si>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</si>
  <si>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</si>
  <si>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</si>
  <si>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</si>
  <si>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</si>
  <si>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</si>
  <si>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</si>
  <si>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</si>
  <si>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</si>
  <si>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</si>
  <si>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</si>
  <si>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</si>
  <si>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</si>
  <si>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</si>
  <si>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</si>
  <si>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</si>
  <si>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</si>
  <si>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</si>
  <si>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</si>
  <si>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</si>
  <si>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</si>
  <si>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</si>
  <si>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</si>
  <si>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</si>
  <si>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</si>
  <si>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</si>
  <si>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</si>
  <si>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</si>
  <si>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</si>
  <si>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</si>
  <si>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</si>
  <si>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</si>
  <si>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</si>
  <si>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</si>
  <si>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</si>
  <si>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</si>
  <si>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</si>
  <si>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</si>
  <si>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</si>
  <si>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</si>
  <si>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</si>
  <si>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</si>
  <si>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</si>
  <si>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</si>
  <si>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</si>
  <si>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</si>
  <si>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</si>
  <si>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</si>
  <si>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</si>
  <si>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</si>
  <si>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</si>
  <si>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</si>
  <si>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</si>
  <si>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</si>
  <si>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</si>
  <si>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</si>
  <si>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</si>
  <si>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</si>
  <si>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</si>
  <si>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</si>
  <si>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</si>
  <si>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</si>
  <si>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</si>
  <si>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</si>
  <si>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</si>
  <si>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</si>
  <si>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</si>
  <si>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</si>
  <si>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</si>
  <si>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</si>
  <si>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</si>
  <si>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</si>
  <si>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</si>
  <si>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</si>
  <si>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</si>
  <si>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</si>
  <si>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</si>
  <si>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</si>
  <si>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</si>
  <si>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</si>
  <si>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</si>
  <si>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</si>
  <si>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</si>
  <si>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</si>
  <si>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</si>
  <si>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</si>
  <si>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</si>
  <si>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</si>
  <si>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</si>
  <si>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</si>
  <si>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</si>
  <si>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</si>
  <si>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</si>
  <si>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</si>
  <si>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</si>
  <si>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</si>
  <si>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</si>
  <si>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</si>
  <si>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</si>
  <si>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</si>
  <si>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</si>
  <si>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</si>
  <si>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</si>
  <si>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</si>
  <si>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</si>
  <si>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</si>
  <si>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</si>
  <si>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</si>
  <si>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</si>
  <si>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</si>
  <si>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</si>
  <si>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</si>
  <si>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</si>
  <si>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</si>
  <si>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</si>
  <si>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北海道占冠村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</si>
  <si>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</si>
  <si>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</si>
  <si>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</si>
  <si>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</si>
  <si>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</si>
  <si>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</si>
  <si>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</si>
  <si>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</si>
  <si>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</si>
  <si>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</si>
  <si>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</si>
  <si>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</si>
  <si>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</si>
  <si>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</si>
  <si>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</si>
  <si>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</si>
  <si>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</si>
  <si>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</si>
  <si>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</si>
  <si>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</si>
  <si>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</si>
  <si>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</si>
  <si>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</si>
  <si>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</si>
  <si>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</si>
  <si>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</si>
  <si>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</si>
  <si>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</si>
  <si>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</si>
  <si>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</si>
  <si>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</si>
  <si>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</si>
  <si>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</si>
  <si>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</si>
  <si>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</si>
  <si>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</si>
  <si>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</si>
  <si>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</si>
  <si>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</si>
  <si>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</si>
  <si>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</si>
  <si>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</si>
  <si>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</si>
  <si>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</si>
  <si>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</si>
  <si>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</si>
  <si>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</si>
  <si>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</si>
  <si>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</si>
  <si>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</si>
  <si>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</si>
  <si>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</si>
  <si>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</si>
  <si>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</si>
  <si>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</si>
  <si>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</si>
  <si>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</si>
  <si>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</si>
  <si>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</si>
  <si>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</si>
  <si>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</si>
  <si>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</si>
  <si>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</si>
  <si>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</si>
  <si>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</si>
  <si>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</si>
  <si>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</si>
  <si>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</si>
  <si>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</si>
  <si>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</si>
  <si>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</si>
  <si>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</si>
  <si>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</si>
  <si>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</si>
  <si>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</si>
  <si>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</si>
  <si>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</si>
  <si>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</si>
  <si>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</si>
  <si>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</si>
  <si>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</si>
  <si>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</si>
  <si>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</si>
  <si>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</si>
  <si>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</si>
  <si>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</si>
  <si>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</si>
  <si>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</si>
  <si>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</si>
  <si>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</si>
  <si>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</si>
  <si>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</si>
  <si>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</si>
  <si>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</si>
  <si>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</si>
  <si>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</si>
  <si>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</si>
  <si>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</si>
  <si>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</si>
  <si>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</si>
  <si>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</si>
  <si>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</si>
  <si>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</si>
  <si>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</si>
  <si>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</si>
  <si>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</si>
  <si>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</si>
  <si>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</si>
  <si>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</si>
  <si>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</si>
  <si>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</si>
  <si>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</si>
  <si>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</si>
  <si>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</si>
  <si>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</si>
  <si>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</si>
  <si>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</si>
  <si>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</si>
  <si>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</si>
  <si>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</si>
  <si>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</si>
  <si>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</si>
  <si>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</si>
  <si>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</si>
  <si>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</si>
  <si>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</si>
  <si>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</si>
  <si>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</si>
  <si>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</si>
  <si>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</si>
  <si>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</si>
  <si>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</si>
  <si>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</si>
  <si>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</si>
  <si>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</si>
  <si>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</si>
  <si>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</si>
  <si>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</si>
  <si>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</si>
  <si>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</si>
  <si>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</si>
  <si>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</si>
  <si>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</si>
  <si>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</si>
  <si>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</si>
  <si>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</si>
  <si>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</si>
  <si>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</si>
  <si>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</si>
  <si>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</si>
  <si>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</si>
  <si>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</si>
  <si>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</si>
  <si>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</si>
  <si>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</si>
  <si>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</si>
  <si>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</si>
  <si>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</si>
  <si>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</si>
  <si>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</si>
  <si>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</si>
  <si>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</si>
  <si>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</si>
  <si>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</si>
  <si>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</si>
  <si>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</si>
  <si>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</si>
  <si>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</si>
  <si>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</si>
  <si>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</si>
  <si>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</si>
  <si>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</si>
  <si>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</si>
  <si>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</si>
  <si>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</si>
  <si>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</si>
  <si>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</si>
  <si>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</si>
  <si>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</si>
  <si>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</si>
  <si>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</si>
  <si>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</si>
  <si>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</si>
  <si>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</si>
  <si>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</si>
  <si>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</si>
  <si>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</si>
  <si>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</si>
  <si>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</si>
  <si>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4.13</t>
  </si>
  <si>
    <t>▲ 6.76</t>
  </si>
  <si>
    <t>▲ 5.61</t>
  </si>
  <si>
    <t>▲ 7.07</t>
  </si>
  <si>
    <t>一般会計</t>
  </si>
  <si>
    <t>介護保険事業特別会計</t>
  </si>
  <si>
    <t>簡易水道事業特別会計</t>
  </si>
  <si>
    <t>村立診療所特別会計</t>
  </si>
  <si>
    <t>公共下水道事業特別会計</t>
  </si>
  <si>
    <t>国民健康保険事業特別会計</t>
  </si>
  <si>
    <t>占冠村歯科診療所事業特別会計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</si>
  <si>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</si>
  <si>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</si>
  <si>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</si>
  <si>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</si>
  <si>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</si>
  <si>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</si>
  <si>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</si>
  <si>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</si>
  <si>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</si>
  <si>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</si>
  <si>
    <t>福祉基金</t>
    <rPh sb="0" eb="2">
      <t>フクシ</t>
    </rPh>
    <rPh sb="2" eb="4">
      <t>キキン</t>
    </rPh>
    <phoneticPr fontId="2"/>
  </si>
  <si>
    <t>林業振興基金</t>
    <rPh sb="0" eb="2">
      <t>リンギョウ</t>
    </rPh>
    <rPh sb="2" eb="4">
      <t>シンコウ</t>
    </rPh>
    <rPh sb="4" eb="6">
      <t>キキン</t>
    </rPh>
    <phoneticPr fontId="2"/>
  </si>
  <si>
    <t>農業振興基金</t>
    <rPh sb="0" eb="2">
      <t>ノウギョウ</t>
    </rPh>
    <rPh sb="2" eb="4">
      <t>シンコウ</t>
    </rPh>
    <rPh sb="4" eb="6">
      <t>キキン</t>
    </rPh>
    <phoneticPr fontId="2"/>
  </si>
  <si>
    <t>占冠村公共施設等維持管理基金</t>
    <phoneticPr fontId="2"/>
  </si>
  <si>
    <t>環境保全と観光振興基金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</si>
  <si>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</si>
  <si>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</si>
  <si>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</si>
  <si>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</si>
  <si>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将来負担比率と有形固定資産減価償却率は類似団体と比較して、共に高い数値となっている。財政負担を抑制しながら、施設の建て替えや長寿命化対策等を進めていく必要がある。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4" eb="26">
      <t>ヒカク</t>
    </rPh>
    <rPh sb="29" eb="30">
      <t>トモ</t>
    </rPh>
    <rPh sb="31" eb="32">
      <t>タカ</t>
    </rPh>
    <rPh sb="33" eb="35">
      <t>スウチ</t>
    </rPh>
    <rPh sb="42" eb="44">
      <t>ザイセイ</t>
    </rPh>
    <rPh sb="44" eb="46">
      <t>フタン</t>
    </rPh>
    <rPh sb="47" eb="49">
      <t>ヨクセイ</t>
    </rPh>
    <rPh sb="54" eb="56">
      <t>シセツ</t>
    </rPh>
    <rPh sb="57" eb="58">
      <t>タ</t>
    </rPh>
    <rPh sb="59" eb="60">
      <t>カ</t>
    </rPh>
    <rPh sb="62" eb="63">
      <t>チョウ</t>
    </rPh>
    <rPh sb="63" eb="66">
      <t>ジュミョウカ</t>
    </rPh>
    <rPh sb="66" eb="68">
      <t>タイサク</t>
    </rPh>
    <rPh sb="68" eb="69">
      <t>トウ</t>
    </rPh>
    <rPh sb="70" eb="71">
      <t>スス</t>
    </rPh>
    <rPh sb="75" eb="7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</si>
  <si>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</si>
  <si>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</si>
  <si>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</si>
  <si>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</si>
  <si>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</si>
  <si>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</si>
  <si>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については、元利償還金の増化、地方交付税の減少により昨年度より０．６ポイント悪化しており、全会計合計元利償還金のピークは令和２年度となっており、令和元年度においても高水準となったことが要因と考えます。加えて地方交付税・臨時財政対策債ともに減少していることも悪化した要因といえます。
　将来負担比率については、地方交付税等の減額などによる財源不足を補うために繰り入れられた各種基金積立額の減少により、充当可能財源が減少したことと、国費等の財源がない中で実施した大型公共事業の財源として起こされた村債の増化に伴い将来負担額が増加したことにより、２２．６ポイント悪化したと考えます。
　令和３年度にも同様な大型事業が計画されていることから、更に悪化することが見込まれます。
</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</si>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</sst>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3" applyNumberFormat="1" applyFont="1" applyFill="1" applyBorder="1" applyAlignment="1" applyProtection="1">
      <alignment horizontal="right" vertical="center" shrinkToFit="1"/>
      <protection locked="0"/>
    </xf>
    <xf numFmtId="177" fontId="7" fillId="0" borderId="28" xfId="3" applyNumberFormat="1" applyFont="1" applyFill="1" applyBorder="1" applyAlignment="1" applyProtection="1">
      <alignment horizontal="right" vertical="center" shrinkToFit="1"/>
      <protection locked="0"/>
    </xf>
    <xf numFmtId="177" fontId="7" fillId="0" borderId="29" xfId="3" applyNumberFormat="1" applyFont="1" applyFill="1" applyBorder="1" applyAlignment="1" applyProtection="1">
      <alignment horizontal="right" vertical="center" shrinkToFit="1"/>
      <protection locked="0"/>
    </xf>
    <xf numFmtId="177" fontId="7" fillId="0" borderId="20" xfId="3" applyNumberFormat="1" applyFont="1" applyFill="1" applyBorder="1" applyAlignment="1" applyProtection="1">
      <alignment horizontal="right" vertical="center" shrinkToFit="1"/>
      <protection locked="0"/>
    </xf>
    <xf numFmtId="177" fontId="7" fillId="0" borderId="21" xfId="3" applyNumberFormat="1" applyFont="1" applyFill="1" applyBorder="1" applyAlignment="1" applyProtection="1">
      <alignment horizontal="right" vertical="center" shrinkToFit="1"/>
      <protection locked="0"/>
    </xf>
    <xf numFmtId="177" fontId="7" fillId="0" borderId="22" xfId="3" applyNumberFormat="1" applyFont="1" applyFill="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7E1D809-6289-482D-9053-81EB82927EC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6321-4B34-A1C1-5904600751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635828</c:v>
                </c:pt>
                <c:pt idx="1">
                  <c:v>389816</c:v>
                </c:pt>
                <c:pt idx="2">
                  <c:v>458563</c:v>
                </c:pt>
                <c:pt idx="3">
                  <c:v>424310</c:v>
                </c:pt>
                <c:pt idx="4">
                  <c:v>259343</c:v>
                </c:pt>
              </c:numCache>
            </c:numRef>
          </c:val>
          <c:smooth val="0"/>
          <c:extLst>
            <c:ext xmlns:c16="http://schemas.microsoft.com/office/drawing/2014/chart" uri="{C3380CC4-5D6E-409C-BE32-E72D297353CC}">
              <c16:uniqueId val="{00000001-6321-4B34-A1C1-5904600751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4.5599999999999996</c:v>
                </c:pt>
                <c:pt idx="1">
                  <c:v>4.62</c:v>
                </c:pt>
                <c:pt idx="2">
                  <c:v>4.1500000000000004</c:v>
                </c:pt>
                <c:pt idx="3">
                  <c:v>2.5099999999999998</c:v>
                </c:pt>
                <c:pt idx="4">
                  <c:v>3.4</c:v>
                </c:pt>
              </c:numCache>
            </c:numRef>
          </c:val>
          <c:extLst>
            <c:ext xmlns:c16="http://schemas.microsoft.com/office/drawing/2014/chart" uri="{C3380CC4-5D6E-409C-BE32-E72D297353CC}">
              <c16:uniqueId val="{00000000-310F-48DE-80A8-AEBF737B3B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53.76</c:v>
                </c:pt>
                <c:pt idx="1">
                  <c:v>53.34</c:v>
                </c:pt>
                <c:pt idx="2">
                  <c:v>49.47</c:v>
                </c:pt>
                <c:pt idx="3">
                  <c:v>47.02</c:v>
                </c:pt>
                <c:pt idx="4">
                  <c:v>39.65</c:v>
                </c:pt>
              </c:numCache>
            </c:numRef>
          </c:val>
          <c:extLst>
            <c:ext xmlns:c16="http://schemas.microsoft.com/office/drawing/2014/chart" uri="{C3380CC4-5D6E-409C-BE32-E72D297353CC}">
              <c16:uniqueId val="{00000001-310F-48DE-80A8-AEBF737B3B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-4.13</c:v>
                </c:pt>
                <c:pt idx="1">
                  <c:v>2.1800000000000002</c:v>
                </c:pt>
                <c:pt idx="2">
                  <c:v>-6.76</c:v>
                </c:pt>
                <c:pt idx="3">
                  <c:v>-5.61</c:v>
                </c:pt>
                <c:pt idx="4">
                  <c:v>-7.07</c:v>
                </c:pt>
              </c:numCache>
            </c:numRef>
          </c:val>
          <c:smooth val="0"/>
          <c:extLst>
            <c:ext xmlns:c16="http://schemas.microsoft.com/office/drawing/2014/chart" uri="{C3380CC4-5D6E-409C-BE32-E72D297353CC}">
              <c16:uniqueId val="{00000002-310F-48DE-80A8-AEBF737B3B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A7-4B01-86F9-56FC5A1016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A7-4B01-86F9-56FC5A10164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0.03</c:v>
                </c:pt>
                <c:pt idx="6">
                  <c:v>#N/A</c:v>
                </c:pt>
                <c:pt idx="7">
                  <c:v>0.01</c:v>
                </c:pt>
                <c:pt idx="8">
                  <c:v>#N/A</c:v>
                </c:pt>
                <c:pt idx="9">
                  <c:v>0.02</c:v>
                </c:pt>
              </c:numCache>
            </c:numRef>
          </c:val>
          <c:extLst>
            <c:ext xmlns:c16="http://schemas.microsoft.com/office/drawing/2014/chart" uri="{C3380CC4-5D6E-409C-BE32-E72D297353CC}">
              <c16:uniqueId val="{00000002-F2A7-4B01-86F9-56FC5A10164A}"/>
            </c:ext>
          </c:extLst>
        </c:ser>
        <c:ser>
          <c:idx val="3"/>
          <c:order val="3"/>
          <c:tx>
            <c:strRef>
              <c:f>データシート!$A$30</c:f>
              <c:strCache>
                <c:ptCount val="1"/>
                <c:pt idx="0">
                  <c:v>占冠村歯科診療所事業特別会計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0.2</c:v>
                </c:pt>
                <c:pt idx="4">
                  <c:v>#N/A</c:v>
                </c:pt>
                <c:pt idx="5">
                  <c:v>0.1</c:v>
                </c:pt>
                <c:pt idx="6">
                  <c:v>#N/A</c:v>
                </c:pt>
                <c:pt idx="7">
                  <c:v>0.05</c:v>
                </c:pt>
                <c:pt idx="8">
                  <c:v>#N/A</c:v>
                </c:pt>
                <c:pt idx="9">
                  <c:v>0.02</c:v>
                </c:pt>
              </c:numCache>
            </c:numRef>
          </c:val>
          <c:extLst>
            <c:ext xmlns:c16="http://schemas.microsoft.com/office/drawing/2014/chart" uri="{C3380CC4-5D6E-409C-BE32-E72D297353CC}">
              <c16:uniqueId val="{00000003-F2A7-4B01-86F9-56FC5A10164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0.56999999999999995</c:v>
                </c:pt>
                <c:pt idx="2">
                  <c:v>#N/A</c:v>
                </c:pt>
                <c:pt idx="3">
                  <c:v>0.56000000000000005</c:v>
                </c:pt>
                <c:pt idx="4">
                  <c:v>#N/A</c:v>
                </c:pt>
                <c:pt idx="5">
                  <c:v>0.17</c:v>
                </c:pt>
                <c:pt idx="6">
                  <c:v>#N/A</c:v>
                </c:pt>
                <c:pt idx="7">
                  <c:v>0.19</c:v>
                </c:pt>
                <c:pt idx="8">
                  <c:v>#N/A</c:v>
                </c:pt>
                <c:pt idx="9">
                  <c:v>0.11</c:v>
                </c:pt>
              </c:numCache>
            </c:numRef>
          </c:val>
          <c:extLst>
            <c:ext xmlns:c16="http://schemas.microsoft.com/office/drawing/2014/chart" uri="{C3380CC4-5D6E-409C-BE32-E72D297353CC}">
              <c16:uniqueId val="{00000004-F2A7-4B01-86F9-56FC5A10164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0.24</c:v>
                </c:pt>
                <c:pt idx="4">
                  <c:v>#N/A</c:v>
                </c:pt>
                <c:pt idx="5">
                  <c:v>0.15</c:v>
                </c:pt>
                <c:pt idx="6">
                  <c:v>#N/A</c:v>
                </c:pt>
                <c:pt idx="7">
                  <c:v>0.15</c:v>
                </c:pt>
                <c:pt idx="8">
                  <c:v>#N/A</c:v>
                </c:pt>
                <c:pt idx="9">
                  <c:v>0.16</c:v>
                </c:pt>
              </c:numCache>
            </c:numRef>
          </c:val>
          <c:extLst>
            <c:ext xmlns:c16="http://schemas.microsoft.com/office/drawing/2014/chart" uri="{C3380CC4-5D6E-409C-BE32-E72D297353CC}">
              <c16:uniqueId val="{00000005-F2A7-4B01-86F9-56FC5A10164A}"/>
            </c:ext>
          </c:extLst>
        </c:ser>
        <c:ser>
          <c:idx val="6"/>
          <c:order val="6"/>
          <c:tx>
            <c:strRef>
              <c:f>データシート!$A$33</c:f>
              <c:strCache>
                <c:ptCount val="1"/>
                <c:pt idx="0">
                  <c:v>村立診療所特別会計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0.08</c:v>
                </c:pt>
                <c:pt idx="4">
                  <c:v>#N/A</c:v>
                </c:pt>
                <c:pt idx="5">
                  <c:v>0.19</c:v>
                </c:pt>
                <c:pt idx="6">
                  <c:v>#N/A</c:v>
                </c:pt>
                <c:pt idx="7">
                  <c:v>0.15</c:v>
                </c:pt>
                <c:pt idx="8">
                  <c:v>#N/A</c:v>
                </c:pt>
                <c:pt idx="9">
                  <c:v>0.19</c:v>
                </c:pt>
              </c:numCache>
            </c:numRef>
          </c:val>
          <c:extLst>
            <c:ext xmlns:c16="http://schemas.microsoft.com/office/drawing/2014/chart" uri="{C3380CC4-5D6E-409C-BE32-E72D297353CC}">
              <c16:uniqueId val="{00000006-F2A7-4B01-86F9-56FC5A10164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0.11</c:v>
                </c:pt>
                <c:pt idx="4">
                  <c:v>#N/A</c:v>
                </c:pt>
                <c:pt idx="5">
                  <c:v>0.1</c:v>
                </c:pt>
                <c:pt idx="6">
                  <c:v>#N/A</c:v>
                </c:pt>
                <c:pt idx="7">
                  <c:v>0.15</c:v>
                </c:pt>
                <c:pt idx="8">
                  <c:v>#N/A</c:v>
                </c:pt>
                <c:pt idx="9">
                  <c:v>0.2</c:v>
                </c:pt>
              </c:numCache>
            </c:numRef>
          </c:val>
          <c:extLst>
            <c:ext xmlns:c16="http://schemas.microsoft.com/office/drawing/2014/chart" uri="{C3380CC4-5D6E-409C-BE32-E72D297353CC}">
              <c16:uniqueId val="{00000007-F2A7-4B01-86F9-56FC5A10164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0.82</c:v>
                </c:pt>
                <c:pt idx="2">
                  <c:v>#N/A</c:v>
                </c:pt>
                <c:pt idx="3">
                  <c:v>0.39</c:v>
                </c:pt>
                <c:pt idx="4">
                  <c:v>#N/A</c:v>
                </c:pt>
                <c:pt idx="5">
                  <c:v>0.42</c:v>
                </c:pt>
                <c:pt idx="6">
                  <c:v>#N/A</c:v>
                </c:pt>
                <c:pt idx="7">
                  <c:v>0.39</c:v>
                </c:pt>
                <c:pt idx="8">
                  <c:v>#N/A</c:v>
                </c:pt>
                <c:pt idx="9">
                  <c:v>0.46</c:v>
                </c:pt>
              </c:numCache>
            </c:numRef>
          </c:val>
          <c:extLst>
            <c:ext xmlns:c16="http://schemas.microsoft.com/office/drawing/2014/chart" uri="{C3380CC4-5D6E-409C-BE32-E72D297353CC}">
              <c16:uniqueId val="{00000008-F2A7-4B01-86F9-56FC5A1016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2.59</c:v>
                </c:pt>
                <c:pt idx="2">
                  <c:v>#N/A</c:v>
                </c:pt>
                <c:pt idx="3">
                  <c:v>4.33</c:v>
                </c:pt>
                <c:pt idx="4">
                  <c:v>#N/A</c:v>
                </c:pt>
                <c:pt idx="5">
                  <c:v>3.83</c:v>
                </c:pt>
                <c:pt idx="6">
                  <c:v>#N/A</c:v>
                </c:pt>
                <c:pt idx="7">
                  <c:v>2.2999999999999998</c:v>
                </c:pt>
                <c:pt idx="8">
                  <c:v>#N/A</c:v>
                </c:pt>
                <c:pt idx="9">
                  <c:v>3.17</c:v>
                </c:pt>
              </c:numCache>
            </c:numRef>
          </c:val>
          <c:extLst>
            <c:ext xmlns:c16="http://schemas.microsoft.com/office/drawing/2014/chart" uri="{C3380CC4-5D6E-409C-BE32-E72D297353CC}">
              <c16:uniqueId val="{00000009-F2A7-4B01-86F9-56FC5A1016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227</c:v>
                </c:pt>
                <c:pt idx="5">
                  <c:v>244</c:v>
                </c:pt>
                <c:pt idx="8">
                  <c:v>254</c:v>
                </c:pt>
                <c:pt idx="11">
                  <c:v>264</c:v>
                </c:pt>
                <c:pt idx="14">
                  <c:v>275</c:v>
                </c:pt>
              </c:numCache>
            </c:numRef>
          </c:val>
          <c:extLst>
            <c:ext xmlns:c16="http://schemas.microsoft.com/office/drawing/2014/chart" uri="{C3380CC4-5D6E-409C-BE32-E72D297353CC}">
              <c16:uniqueId val="{00000000-358C-40ED-A745-47EBF22A00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358C-40ED-A745-47EBF22A00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8C-40ED-A745-47EBF22A00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17</c:v>
                </c:pt>
                <c:pt idx="6">
                  <c:v>17</c:v>
                </c:pt>
                <c:pt idx="9">
                  <c:v>23</c:v>
                </c:pt>
                <c:pt idx="12">
                  <c:v>18</c:v>
                </c:pt>
              </c:numCache>
            </c:numRef>
          </c:val>
          <c:extLst>
            <c:ext xmlns:c16="http://schemas.microsoft.com/office/drawing/2014/chart" uri="{C3380CC4-5D6E-409C-BE32-E72D297353CC}">
              <c16:uniqueId val="{00000003-358C-40ED-A745-47EBF22A00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c:v>
                </c:pt>
                <c:pt idx="3">
                  <c:v>65</c:v>
                </c:pt>
                <c:pt idx="6">
                  <c:v>61</c:v>
                </c:pt>
                <c:pt idx="9">
                  <c:v>57</c:v>
                </c:pt>
                <c:pt idx="12">
                  <c:v>56</c:v>
                </c:pt>
              </c:numCache>
            </c:numRef>
          </c:val>
          <c:extLst>
            <c:ext xmlns:c16="http://schemas.microsoft.com/office/drawing/2014/chart" uri="{C3380CC4-5D6E-409C-BE32-E72D297353CC}">
              <c16:uniqueId val="{00000004-358C-40ED-A745-47EBF22A00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8C-40ED-A745-47EBF22A00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8C-40ED-A745-47EBF22A00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c:v>
                </c:pt>
                <c:pt idx="3">
                  <c:v>248</c:v>
                </c:pt>
                <c:pt idx="6">
                  <c:v>275</c:v>
                </c:pt>
                <c:pt idx="9">
                  <c:v>288</c:v>
                </c:pt>
                <c:pt idx="12">
                  <c:v>313</c:v>
                </c:pt>
              </c:numCache>
            </c:numRef>
          </c:val>
          <c:extLst>
            <c:ext xmlns:c16="http://schemas.microsoft.com/office/drawing/2014/chart" uri="{C3380CC4-5D6E-409C-BE32-E72D297353CC}">
              <c16:uniqueId val="{00000007-358C-40ED-A745-47EBF22A00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c:v>
                </c:pt>
                <c:pt idx="2">
                  <c:v>#N/A</c:v>
                </c:pt>
                <c:pt idx="3">
                  <c:v>#N/A</c:v>
                </c:pt>
                <c:pt idx="4">
                  <c:v>86</c:v>
                </c:pt>
                <c:pt idx="5">
                  <c:v>#N/A</c:v>
                </c:pt>
                <c:pt idx="6">
                  <c:v>#N/A</c:v>
                </c:pt>
                <c:pt idx="7">
                  <c:v>100</c:v>
                </c:pt>
                <c:pt idx="8">
                  <c:v>#N/A</c:v>
                </c:pt>
                <c:pt idx="9">
                  <c:v>#N/A</c:v>
                </c:pt>
                <c:pt idx="10">
                  <c:v>104</c:v>
                </c:pt>
                <c:pt idx="11">
                  <c:v>#N/A</c:v>
                </c:pt>
                <c:pt idx="12">
                  <c:v>#N/A</c:v>
                </c:pt>
                <c:pt idx="13">
                  <c:v>112</c:v>
                </c:pt>
                <c:pt idx="14">
                  <c:v>#N/A</c:v>
                </c:pt>
              </c:numCache>
            </c:numRef>
          </c:val>
          <c:smooth val="0"/>
          <c:extLst>
            <c:ext xmlns:c16="http://schemas.microsoft.com/office/drawing/2014/chart" uri="{C3380CC4-5D6E-409C-BE32-E72D297353CC}">
              <c16:uniqueId val="{00000008-358C-40ED-A745-47EBF22A00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2773</c:v>
                </c:pt>
                <c:pt idx="5">
                  <c:v>2719</c:v>
                </c:pt>
                <c:pt idx="8">
                  <c:v>2671</c:v>
                </c:pt>
                <c:pt idx="11">
                  <c:v>2581</c:v>
                </c:pt>
                <c:pt idx="14">
                  <c:v>2438</c:v>
                </c:pt>
              </c:numCache>
            </c:numRef>
          </c:val>
          <c:extLst>
            <c:ext xmlns:c16="http://schemas.microsoft.com/office/drawing/2014/chart" uri="{C3380CC4-5D6E-409C-BE32-E72D297353CC}">
              <c16:uniqueId val="{00000000-F935-481E-A657-ECA354D862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c:v>
                </c:pt>
                <c:pt idx="5">
                  <c:v>2</c:v>
                </c:pt>
                <c:pt idx="8">
                  <c:v>1</c:v>
                </c:pt>
                <c:pt idx="11">
                  <c:v>1</c:v>
                </c:pt>
                <c:pt idx="14">
                  <c:v>0</c:v>
                </c:pt>
              </c:numCache>
            </c:numRef>
          </c:val>
          <c:extLst>
            <c:ext xmlns:c16="http://schemas.microsoft.com/office/drawing/2014/chart" uri="{C3380CC4-5D6E-409C-BE32-E72D297353CC}">
              <c16:uniqueId val="{00000001-F935-481E-A657-ECA354D862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1661</c:v>
                </c:pt>
                <c:pt idx="5">
                  <c:v>1684</c:v>
                </c:pt>
                <c:pt idx="8">
                  <c:v>1532</c:v>
                </c:pt>
                <c:pt idx="11">
                  <c:v>1450</c:v>
                </c:pt>
                <c:pt idx="14">
                  <c:v>1244</c:v>
                </c:pt>
              </c:numCache>
            </c:numRef>
          </c:val>
          <c:extLst>
            <c:ext xmlns:c16="http://schemas.microsoft.com/office/drawing/2014/chart" uri="{C3380CC4-5D6E-409C-BE32-E72D297353CC}">
              <c16:uniqueId val="{00000002-F935-481E-A657-ECA354D862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35-481E-A657-ECA354D862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35-481E-A657-ECA354D862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5-481E-A657-ECA354D862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546</c:v>
                </c:pt>
                <c:pt idx="3">
                  <c:v>579</c:v>
                </c:pt>
                <c:pt idx="6">
                  <c:v>519</c:v>
                </c:pt>
                <c:pt idx="9">
                  <c:v>496</c:v>
                </c:pt>
                <c:pt idx="12">
                  <c:v>473</c:v>
                </c:pt>
              </c:numCache>
            </c:numRef>
          </c:val>
          <c:extLst>
            <c:ext xmlns:c16="http://schemas.microsoft.com/office/drawing/2014/chart" uri="{C3380CC4-5D6E-409C-BE32-E72D297353CC}">
              <c16:uniqueId val="{00000006-F935-481E-A657-ECA354D862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164</c:v>
                </c:pt>
                <c:pt idx="3">
                  <c:v>149</c:v>
                </c:pt>
                <c:pt idx="6">
                  <c:v>139</c:v>
                </c:pt>
                <c:pt idx="9">
                  <c:v>127</c:v>
                </c:pt>
                <c:pt idx="12">
                  <c:v>108</c:v>
                </c:pt>
              </c:numCache>
            </c:numRef>
          </c:val>
          <c:extLst>
            <c:ext xmlns:c16="http://schemas.microsoft.com/office/drawing/2014/chart" uri="{C3380CC4-5D6E-409C-BE32-E72D297353CC}">
              <c16:uniqueId val="{00000007-F935-481E-A657-ECA354D862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672</c:v>
                </c:pt>
                <c:pt idx="3">
                  <c:v>686</c:v>
                </c:pt>
                <c:pt idx="6">
                  <c:v>663</c:v>
                </c:pt>
                <c:pt idx="9">
                  <c:v>549</c:v>
                </c:pt>
                <c:pt idx="12">
                  <c:v>527</c:v>
                </c:pt>
              </c:numCache>
            </c:numRef>
          </c:val>
          <c:extLst>
            <c:ext xmlns:c16="http://schemas.microsoft.com/office/drawing/2014/chart" uri="{C3380CC4-5D6E-409C-BE32-E72D297353CC}">
              <c16:uniqueId val="{00000008-F935-481E-A657-ECA354D862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35-481E-A657-ECA354D862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3138</c:v>
                </c:pt>
                <c:pt idx="3">
                  <c:v>3106</c:v>
                </c:pt>
                <c:pt idx="6">
                  <c:v>3095</c:v>
                </c:pt>
                <c:pt idx="9">
                  <c:v>2988</c:v>
                </c:pt>
                <c:pt idx="12">
                  <c:v>2817</c:v>
                </c:pt>
              </c:numCache>
            </c:numRef>
          </c:val>
          <c:extLst>
            <c:ext xmlns:c16="http://schemas.microsoft.com/office/drawing/2014/chart" uri="{C3380CC4-5D6E-409C-BE32-E72D297353CC}">
              <c16:uniqueId val="{0000000A-F935-481E-A657-ECA354D862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84</c:v>
                </c:pt>
                <c:pt idx="2">
                  <c:v>#N/A</c:v>
                </c:pt>
                <c:pt idx="3">
                  <c:v>#N/A</c:v>
                </c:pt>
                <c:pt idx="4">
                  <c:v>114</c:v>
                </c:pt>
                <c:pt idx="5">
                  <c:v>#N/A</c:v>
                </c:pt>
                <c:pt idx="6">
                  <c:v>#N/A</c:v>
                </c:pt>
                <c:pt idx="7">
                  <c:v>211</c:v>
                </c:pt>
                <c:pt idx="8">
                  <c:v>#N/A</c:v>
                </c:pt>
                <c:pt idx="9">
                  <c:v>#N/A</c:v>
                </c:pt>
                <c:pt idx="10">
                  <c:v>128</c:v>
                </c:pt>
                <c:pt idx="11">
                  <c:v>#N/A</c:v>
                </c:pt>
                <c:pt idx="12">
                  <c:v>#N/A</c:v>
                </c:pt>
                <c:pt idx="13">
                  <c:v>244</c:v>
                </c:pt>
                <c:pt idx="14">
                  <c:v>#N/A</c:v>
                </c:pt>
              </c:numCache>
            </c:numRef>
          </c:val>
          <c:smooth val="0"/>
          <c:extLst>
            <c:ext xmlns:c16="http://schemas.microsoft.com/office/drawing/2014/chart" uri="{C3380CC4-5D6E-409C-BE32-E72D297353CC}">
              <c16:uniqueId val="{0000000B-F935-481E-A657-ECA354D862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c:v>
                </c:pt>
                <c:pt idx="1">
                  <c:v>756</c:v>
                </c:pt>
                <c:pt idx="2">
                  <c:v>630</c:v>
                </c:pt>
              </c:numCache>
            </c:numRef>
          </c:val>
          <c:extLst>
            <c:ext xmlns:c16="http://schemas.microsoft.com/office/drawing/2014/chart" uri="{C3380CC4-5D6E-409C-BE32-E72D297353CC}">
              <c16:uniqueId val="{00000000-B10F-4DF8-8FED-74ADEC4300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B10F-4DF8-8FED-74ADEC4300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508</c:v>
                </c:pt>
                <c:pt idx="1">
                  <c:v>499</c:v>
                </c:pt>
                <c:pt idx="2">
                  <c:v>411</c:v>
                </c:pt>
              </c:numCache>
            </c:numRef>
          </c:val>
          <c:extLst>
            <c:ext xmlns:c16="http://schemas.microsoft.com/office/drawing/2014/chart" uri="{C3380CC4-5D6E-409C-BE32-E72D297353CC}">
              <c16:uniqueId val="{00000002-B10F-4DF8-8FED-74ADEC4300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{98E89FE6-9AC5-472E-9E59-048B4D9E4B71}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B1-4298-8646-0D2598CFA3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{7F661E67-F729-4A8C-A118-A8401C3C4EEF}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B1-4298-8646-0D2598CFA3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{DE786564-EE6D-4E4E-A9E3-700FB8586C81}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B1-4298-8646-0D2598CFA3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{2F6BBBE2-33E1-4ED6-90E7-7099EEA6CA25}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B1-4298-8646-0D2598CFA3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{17F1AF8D-2279-4D9A-A53B-4B494C5433C0}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B1-4298-8646-0D2598CFA397}"/>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{D98D58AD-ADAC-4D33-972B-154A07E5099D}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B1-4298-8646-0D2598CFA39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{C1A4D4BA-4078-41CA-BAC1-DF840AB36587}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B1-4298-8646-0D2598CFA3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{DED924A9-A871-4EA6-948C-2D0E39A9A38F}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B1-4298-8646-0D2598CFA3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{D3B6D4F3-55FF-417F-99AC-E4A5207A1C62}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B1-4298-8646-0D2598CFA3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66.2</c:v>
                </c:pt>
                <c:pt idx="16">
                  <c:v>64.599999999999994</c:v>
                </c:pt>
              </c:numCache>
            </c:numRef>
          </c:xVal>
          <c:yVal>
            <c:numRef>
              <c:f>公会計指標分析・財政指標組合せ分析表!$BP$51:$DC$51</c:f>
              <c:numCache>
                <c:formatCode>#,##0.0;"▲ "#,##0.0</c:formatCode>
                <c:ptCount val="40"/>
                <c:pt idx="8">
                  <c:v>7.7</c:v>
                </c:pt>
                <c:pt idx="16">
                  <c:v>15</c:v>
                </c:pt>
              </c:numCache>
            </c:numRef>
          </c:yVal>
          <c:smooth val="0"/>
          <c:extLst>
            <c:ext xmlns:c16="http://schemas.microsoft.com/office/drawing/2014/chart" uri="{C3380CC4-5D6E-409C-BE32-E72D297353CC}">
              <c16:uniqueId val="{00000009-58B1-4298-8646-0D2598CFA3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{A4C4DE56-24E9-4357-B9AF-A2845DA3C105}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B1-4298-8646-0D2598CFA3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{D46F0F33-337C-4930-B7A4-949BB898DFE8}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B1-4298-8646-0D2598CFA3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{922788ED-7744-4AA8-AF61-10B658646E02}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B1-4298-8646-0D2598CFA3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{1788DC09-F324-4226-8A76-51D20EEBC69F}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B1-4298-8646-0D2598CFA3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{373F1513-3EAB-4C8C-A508-9AFC3A8759D0}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B1-4298-8646-0D2598CFA3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{31859661-2AF4-48DE-804C-FA2DA28942EE}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B1-4298-8646-0D2598CFA3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{FA63ED98-33E9-4DF3-B114-AF36B65EA0D3}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B1-4298-8646-0D2598CFA3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{C48ED4ED-8F43-4BC4-94C5-A2B6E1AA7175}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B1-4298-8646-0D2598CFA3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{A6AD9074-1021-4A0B-AEE2-0F1C6F352036}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B1-4298-8646-0D2598CFA3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58B1-4298-8646-0D2598CFA397}"/>
            </c:ext>
          </c:extLst>
        </c:ser>
        <c:dLbls>
          <c:showLegendKey val="0"/>
          <c:showVal val="1"/>
          <c:showCatName val="0"/>
          <c:showSerName val="0"/>
          <c:showPercent val="0"/>
          <c:showBubbleSize val="0"/>
        </c:dLbls>
        <c:axId val="46179840"/>
        <c:axId val="46181760"/>
      </c:scatterChart>
      <c:valAx>
        <c:axId val="46179840"/>
        <c:scaling>
          <c:orientation val="minMax"/>
          <c:max val="6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{7369DA7D-AB7D-4FE7-AFF1-076A7F0ABB44}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1F6-49AC-BD84-09BF307CD8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{17EC49D7-533F-43F9-B4CB-7B89AF2EE090}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F6-49AC-BD84-09BF307CD8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{35C3C493-A316-43EE-92CD-B3643FC1B0DF}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F6-49AC-BD84-09BF307CD8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{E1DDAE51-BBFB-463F-A042-741027C8C286}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F6-49AC-BD84-09BF307CD8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{6E7F6610-B660-49A3-BF74-E22375F8E296}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F6-49AC-BD84-09BF307CD85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{88DDC01D-9C70-4474-A4D0-26ACEF8FD207}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1F6-49AC-BD84-09BF307CD8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{3119B3F0-A6D0-41C9-BE2E-86C265FA6308}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1F6-49AC-BD84-09BF307CD8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{FB0B667B-1464-49F3-BA55-9DFA6513FD2A}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1F6-49AC-BD84-09BF307CD8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{A454ADF8-82A4-4CC9-BF2B-72003FE03FE1}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1F6-49AC-BD84-09BF307CD8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6.4</c:v>
                </c:pt>
                <c:pt idx="24">
                  <c:v>6.9</c:v>
                </c:pt>
                <c:pt idx="32">
                  <c:v>7.8</c:v>
                </c:pt>
              </c:numCache>
            </c:numRef>
          </c:xVal>
          <c:yVal>
            <c:numRef>
              <c:f>公会計指標分析・財政指標組合せ分析表!$BP$73:$DC$73</c:f>
              <c:numCache>
                <c:formatCode>#,##0.0;"▲ "#,##0.0</c:formatCode>
                <c:ptCount val="40"/>
                <c:pt idx="0">
                  <c:v>5.8</c:v>
                </c:pt>
                <c:pt idx="8">
                  <c:v>7.7</c:v>
                </c:pt>
                <c:pt idx="16">
                  <c:v>15</c:v>
                </c:pt>
                <c:pt idx="24">
                  <c:v>9.5</c:v>
                </c:pt>
                <c:pt idx="32">
                  <c:v>18.5</c:v>
                </c:pt>
              </c:numCache>
            </c:numRef>
          </c:yVal>
          <c:smooth val="0"/>
          <c:extLst>
            <c:ext xmlns:c16="http://schemas.microsoft.com/office/drawing/2014/chart" uri="{C3380CC4-5D6E-409C-BE32-E72D297353CC}">
              <c16:uniqueId val="{00000009-A1F6-49AC-BD84-09BF307CD8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{0EA0423D-D7A1-440E-9AAC-59361CE2924F}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1F6-49AC-BD84-09BF307CD8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{9922498F-1A15-4E5E-9704-6649E2F5E7DC}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F6-49AC-BD84-09BF307CD8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{AF040F43-B7DA-4494-BEDC-0134F379625E}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F6-49AC-BD84-09BF307CD8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{0074903E-52D8-49EF-9937-133227555E9F}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F6-49AC-BD84-09BF307CD8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{2CBD0D67-31C0-42DB-9BE3-785DA7129024}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F6-49AC-BD84-09BF307CD85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{E7EE91B0-6B44-4FF9-8BB2-BDC9F92A28A4}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1F6-49AC-BD84-09BF307CD8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{F16E09B1-D1DC-40AE-B1C9-186556AF47EC}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1F6-49AC-BD84-09BF307CD8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{2D72CC7B-231D-4A43-B5CE-3EF0CCE10434}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1F6-49AC-BD84-09BF307CD8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{3C430BEF-7D6C-426A-821E-77492BD7B4B5}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1F6-49AC-BD84-09BF307CD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F6-49AC-BD84-09BF307CD854}"/>
            </c:ext>
          </c:extLst>
        </c:ser>
        <c:dLbls>
          <c:showLegendKey val="0"/>
          <c:showVal val="1"/>
          <c:showCatName val="0"/>
          <c:showSerName val="0"/>
          <c:showPercent val="0"/>
          <c:showBubbleSize val="0"/>
        </c:dLbls>
        <c:axId val="84219776"/>
        <c:axId val="84234240"/>
      </c:scatterChart>
      <c:valAx>
        <c:axId val="84219776"/>
        <c:scaling>
          <c:orientation val="minMax"/>
          <c:max val="8"/>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B" panose="02020700000000000000" pitchFamily="17" charset="-128"/>
              <a:ea typeface="UD デジタル 教科書体 N-B" panose="02020700000000000000" pitchFamily="17" charset="-128"/>
            </a:rPr>
            <a:t>臨時財政対策債、小規模多機能施設、取水施設などの大型事業の起債償還が開始されたことから増加に転じた。今後も、水道事業の公営企業債の借り入れが計画されていることからも、償還額の増が見込まれる。しかし、借入のほとんどが交付税措置１０割の臨時財政対策債や、交付税措置率７割の過疎対策事業債であるため、算入公債費等の割合も増加している。今後においては、健全化判断比率の基準を元に、交付税措置のない起債の制限や財政状況により事業の先送りによる起債発行の抑制を検討し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UD デジタル 教科書体 N-B" panose="02020700000000000000" pitchFamily="17" charset="-128"/>
              <a:ea typeface="UD デジタル 教科書体 N-B" panose="02020700000000000000" pitchFamily="17" charset="-128"/>
            </a:rPr>
            <a:t>該当する事例はない。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UD デジタル 教科書体 N-B" panose="02020700000000000000" pitchFamily="17" charset="-128"/>
              <a:ea typeface="UD デジタル 教科書体 N-B" panose="02020700000000000000" pitchFamily="17" charset="-128"/>
            </a:rPr>
            <a:t>将来負担額は減少傾向にあるが、令和元年度、令和３年度に大型単独事業が計画されていることから、増化に転じる見込みである。</a:t>
          </a:r>
          <a:endParaRPr kumimoji="1" lang="en-US" altLang="ja-JP" sz="1300">
            <a:latin typeface="UD デジタル 教科書体 N-B" panose="02020700000000000000" pitchFamily="17" charset="-128"/>
            <a:ea typeface="UD デジタル 教科書体 N-B" panose="02020700000000000000" pitchFamily="17" charset="-128"/>
          </a:endParaRPr>
        </a:p>
        <a:p>
          <a:r>
            <a:rPr kumimoji="1" lang="ja-JP" altLang="en-US" sz="1300">
              <a:latin typeface="UD デジタル 教科書体 N-B" panose="02020700000000000000" pitchFamily="17" charset="-128"/>
              <a:ea typeface="UD デジタル 教科書体 N-B" panose="02020700000000000000" pitchFamily="17" charset="-128"/>
            </a:rPr>
            <a:t>充当可能財源については、地方交付税の減額に歳出削減が追い付かず、基金の取り崩す結果となり減少している。</a:t>
          </a:r>
          <a:endParaRPr kumimoji="1" lang="en-US" altLang="ja-JP" sz="1300">
            <a:latin typeface="UD デジタル 教科書体 N-B" panose="02020700000000000000" pitchFamily="17" charset="-128"/>
            <a:ea typeface="UD デジタル 教科書体 N-B" panose="02020700000000000000" pitchFamily="17" charset="-128"/>
          </a:endParaRPr>
        </a:p>
        <a:p>
          <a:r>
            <a:rPr kumimoji="1" lang="ja-JP" altLang="en-US" sz="1300">
              <a:latin typeface="UD デジタル 教科書体 N-B" panose="02020700000000000000" pitchFamily="17" charset="-128"/>
              <a:ea typeface="UD デジタル 教科書体 N-B" panose="02020700000000000000" pitchFamily="17" charset="-128"/>
            </a:rPr>
            <a:t>今後についても、地方交付税の増額は見込めないことから、事務事業の見直しを行いより一層の効率化を図り、行政経費の縮減を行いことで、充当可能基金の増額をおこなう。</a:t>
          </a:r>
          <a:endParaRPr kumimoji="1" lang="en-US" altLang="ja-JP" sz="13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北海道占冠村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基金全体で、２１３百万円の減少となり、多くは財政調整基金（▲１２６百万円）である。道路改良実施設計や村道舗装事業等の実施により、一般財源の不足額として、財政調整基金を繰入したことによるものである。なお、前年度の減少額（６９百万円）と比較して８２．６％と大幅に増加しているため、事業実施に当たっては財源確保を今まで以上に努めなければならない。</a:t>
          </a: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今後については、大型事業が計画されており、財政調整基金や特定目的金を取り崩す必要が発生することが見込まれるため、更なる歳出の削減を行い、歳入に見合った歳出となるよう努める。</a:t>
          </a:r>
          <a:endParaRPr lang="ja-JP" altLang="ja-JP" sz="1300">
            <a:effectLst/>
            <a:latin typeface="UD デジタル 教科書体 N-B" panose="02020700000000000000" pitchFamily="17" charset="-128"/>
            <a:ea typeface="UD デジタル 教科書体 N-B" panose="020207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福祉基金については、在宅福祉の普及及び向上、健康及び生きがいづくりの推進、老人福祉施設の整備、その他の福祉の推進を図るための財源に充てる。農業振興基金については、農産振興事業・畜産振興事業・その他村長が必要と認める農業振興事業の財源に充てる。</a:t>
          </a: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林業振興基金については、村有林の整備及び維持管理・林業振興及び関連産業発展・その他、村長が特に必要と認めるものの財源に充てる。</a:t>
          </a: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占冠村公共施設等維持管理基金については、公共施設の修繕、維持補修及び改修に関する事業の財源に充てる。</a:t>
          </a: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環境保全と観光振興基金については、環境保全と観光振興に要する費用の財源に充てる。</a:t>
          </a: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福祉基金については、平成２９年度末残高と比較すると２６百万円減少しており、小規模多機能施設運営のため取り崩しを行った。農業振興基金については、新規就農対策事業等へ繰入し、平成２９年度末残高と比較して１４百万円減少した。林業振興基金については、担い手対策や村有林整備等へ繰入を行い１９百万円減少した。環境保全と観光振興基金については、観光施設等運営費、一般廃棄物最終処分場延命化事業への繰り入れを行い２６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福祉基金・農業振興基金・林業振興基金については、それぞれの使途に充てるため取り崩しを行う予定であり、今後も減少する見込みである。環境保全と観光振興基金については、平成３３年度に計画されている一般廃棄物処分場延命化事業へ充てることから、平成３３年度以降減少となる見込みである。</a:t>
          </a: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基金全般において、一般財源が不足するような財政出動が発生しない場合においては、取り崩しを行わず現状を維持することを方針とする。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基金全体で、２１３百万円の減少となり、多くは財政調整基金（▲１２６百万円）である。道路改良実施設計や村道舗装事業等の実施により、一般財源の不足額として、財政調整基金を繰入したことによるものである。</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今後については、大型事業が計画されており、財政調整基金を取り崩す必要が発生することが見込まれるため、更なる歳出の削減を行い、歳入に見合った歳出となるよう努める。</a:t>
          </a: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増減なし</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今後については、利率の高い起債について、繰り上げ償還を行うべく積み増しを行う必要がある。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1BC5F4-4D22-451A-B055-F8DAF256B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507E910-7BC6-4B5B-B086-E54FDB515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60096DF-FB3C-4F79-8A92-0A031C55A8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8CC0014-130D-4761-A80E-2486BDD717B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A20E10B-3CE5-410A-80EE-6E4DBA645CC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7A46243-E9C2-4E5A-B1C0-A5779C2190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4550476-EDC9-4C06-B808-5753161CF1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70B93CC-E06A-44E5-A710-EA3C2A2159E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9898C2-F14B-462E-991C-ADA25E7F39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0603160-367F-46D7-AA28-746CE42A11C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72F43A7-00D0-4588-A034-7C252D824A1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FEE1090-494B-49C7-8DD4-ADAE74F361B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9545096-D820-4FD5-BBFA-A6A7B0FF82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85B232-4A13-4A53-9E6B-202B1FC81B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3F3ED81-8FAC-4DE3-9C5D-56548723B2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307DED-5D6C-4E7B-9DFA-00119FF5B25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D1F5B5-DED2-4F35-9CFF-795EB4BC98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C56F972-A43C-4A30-94C5-3C70DBE11D9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E4043A2-0670-4C65-9CDB-FC925A8FEA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75B078-F32F-4A1C-BDAB-19F7CA892C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5119987-135A-49D2-80B5-C1ED60D68F0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187D8E9-087D-4C12-BB3E-CE97A9CA8A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0F12479-70FA-48AA-B4B5-8D2D5F86FC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52CD0E8-176B-4E29-8CB1-5ADC2267DD6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CCE11DC-2CB7-4B54-A9E9-23C70919C6B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2E7E716-649A-4E6D-AA39-B77169C4B5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6DA66BD-E297-4267-B1FE-FC9CE516C8C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2E78BB9-7064-458F-9389-BCFAEDE0D5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F96FCB-1CD4-4482-BBD6-BEB71A7505A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E838158-5C26-4036-8432-DB062375FD1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37821A3-B061-46B0-A916-FE8BAE59E8F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4B0A189-332E-4A04-9747-5C325CE2324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6DE2A70-F131-4E2E-BE25-99FAF9220A5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2954C07-0EFC-45EA-A54B-8528B13BFC9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E07E9C7-4888-4675-87F5-378B88E5D9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15B39A75-E5D2-4F7A-B900-7B412EE40E0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0D8D9E3-A9CB-4F96-B218-4711B3CD81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C195B4E-96B7-43FF-9A45-97C5F2E3D8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CB9CDC9-5209-45D7-9034-C572C6B419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B9C687D-DA59-4AC8-BC59-7D1DC3898F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997395A-4735-42B1-A993-70E0C697A5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C059FB5-AA3F-4ED2-A9D5-1D152C1A5B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C18405D-482C-437E-9B92-376DCEB8E6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A6CE5C5-F224-476F-9A9D-AEFF4953D6C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025137A-91C6-4DF6-8CD9-0D06B4982B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63D63CC-7EA1-4BC6-900D-4E622BC8EB8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有形固定資産減価償却率は、類似団体と比較して高い値を示している。大部分の施設が経年していることから、施設の建て替えや長寿命化対策等を検討していく必要がある。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年度分については、令和２年度中にデータ整備を行う予定。</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39E8444-5F67-4A59-B19D-C828D6102D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244AAD8-8C95-451C-990C-CB65824835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EE22DBF-9C5B-483B-9789-206C1B57447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D792E64D-F8F2-4F3A-99F6-0E4DC1D2F9D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232EFA1E-97ED-4D76-A170-F474B6524DC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63C332A-6976-4986-AAF6-66E51603CFB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D2BF354-C994-45E2-A518-DDB1F47DEEE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527F07F4-0738-432A-8B60-68E260E97E6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E952AE5-B11A-4FB4-9D9F-394716AAD2F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2877075-CE9E-4BD5-8793-790458B3EE2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4A07C44B-CFA0-4493-874A-B200961DCA3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C73E934B-DC5F-4205-8BB0-33F6CFC07DC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D2CD9E6E-D26F-45D9-9B29-FD740A71A9D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D644F33-6D5F-4A2E-8188-080CF20D11B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9F1DB98E-95B7-407E-B103-D2D46349623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FB00F65-60CE-4CF6-8D69-C8467259B2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22F1D325-A4C1-4860-906C-BD27545D2D0C}"/>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562B30F0-241C-4CA6-8178-545A7BA8D87C}"/>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C7C00CF0-B3F2-40D5-A871-42D9F163431A}"/>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30D2F760-FC9C-423C-B529-95E4B0F862EA}"/>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28D01BC6-F36F-4C80-9202-31F963204383}"/>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a:extLst>
            <a:ext uri="{FF2B5EF4-FFF2-40B4-BE49-F238E27FC236}">
              <a16:creationId xmlns:a16="http://schemas.microsoft.com/office/drawing/2014/main" id="{F215FC41-5BC3-4297-ACD8-F10113175B3A}"/>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8B46EF86-5A34-4FC9-ADF4-808ADF2E333F}"/>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07710433-1A84-4C95-8552-402FB5AB9E4F}"/>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1FAB384A-53A0-4F7C-AF3E-45E9562B33E6}"/>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a:extLst>
            <a:ext uri="{FF2B5EF4-FFF2-40B4-BE49-F238E27FC236}">
              <a16:creationId xmlns:a16="http://schemas.microsoft.com/office/drawing/2014/main" id="{5C47F3A5-E356-4BA3-BCD6-9215FA963737}"/>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6040656-3402-4BB8-9126-5709E4BF96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6E24802-22C5-413A-BCB6-05EC61A112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BC5E5B6-2CAD-4410-B95E-782ABA9574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F2B1C6-A266-44B4-A731-B0309900A0E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E2F188D-49B8-425B-8735-BA04056A3C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72602</xdr:rowOff>
    </xdr:from>
    <xdr:to>
      <xdr:col>15</xdr:col>
      <xdr:colOff>187325</xdr:colOff>
      <xdr:row>30</xdr:row>
      <xdr:rowOff>2752</xdr:rowOff>
    </xdr:to>
    <xdr:sp macro="" textlink="">
      <xdr:nvSpPr>
        <xdr:cNvPr id="79" name="楕円 78">
          <a:extLst>
            <a:ext uri="{FF2B5EF4-FFF2-40B4-BE49-F238E27FC236}">
              <a16:creationId xmlns:a16="http://schemas.microsoft.com/office/drawing/2014/main" id="{63CA63C5-5C36-42C1-9CF6-1DA09B43C1BB}"/>
            </a:ext>
          </a:extLst>
        </xdr:cNvPr>
        <xdr:cNvSpPr/>
      </xdr:nvSpPr>
      <xdr:spPr>
        <a:xfrm>
          <a:off x="3238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0" name="楕円 79">
          <a:extLst>
            <a:ext uri="{FF2B5EF4-FFF2-40B4-BE49-F238E27FC236}">
              <a16:creationId xmlns:a16="http://schemas.microsoft.com/office/drawing/2014/main" id="{E73B3493-C8AC-40DC-9A74-20ABE89A7D42}"/>
            </a:ext>
          </a:extLst>
        </xdr:cNvPr>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29</xdr:row>
      <xdr:rowOff>123402</xdr:rowOff>
    </xdr:to>
    <xdr:cxnSp macro="">
      <xdr:nvCxnSpPr>
        <xdr:cNvPr id="81" name="直線コネクタ 80">
          <a:extLst>
            <a:ext uri="{FF2B5EF4-FFF2-40B4-BE49-F238E27FC236}">
              <a16:creationId xmlns:a16="http://schemas.microsoft.com/office/drawing/2014/main" id="{80ECC24C-00E6-4426-856F-07C7EDCD6BBC}"/>
            </a:ext>
          </a:extLst>
        </xdr:cNvPr>
        <xdr:cNvCxnSpPr/>
      </xdr:nvCxnSpPr>
      <xdr:spPr>
        <a:xfrm>
          <a:off x="2527300" y="580940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2" name="n_1aveValue有形固定資産減価償却率">
          <a:extLst>
            <a:ext uri="{FF2B5EF4-FFF2-40B4-BE49-F238E27FC236}">
              <a16:creationId xmlns:a16="http://schemas.microsoft.com/office/drawing/2014/main" id="{7EFCDD65-2E11-4DC9-9290-275DA64453F2}"/>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3" name="n_2aveValue有形固定資産減価償却率">
          <a:extLst>
            <a:ext uri="{FF2B5EF4-FFF2-40B4-BE49-F238E27FC236}">
              <a16:creationId xmlns:a16="http://schemas.microsoft.com/office/drawing/2014/main" id="{88C2184A-2A75-4E40-9E7A-D23CC4DA77DD}"/>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84" name="n_3aveValue有形固定資産減価償却率">
          <a:extLst>
            <a:ext uri="{FF2B5EF4-FFF2-40B4-BE49-F238E27FC236}">
              <a16:creationId xmlns:a16="http://schemas.microsoft.com/office/drawing/2014/main" id="{3EF6C452-39F8-4F64-AA6E-1B4197249560}"/>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85" name="n_2mainValue有形固定資産減価償却率">
          <a:extLst>
            <a:ext uri="{FF2B5EF4-FFF2-40B4-BE49-F238E27FC236}">
              <a16:creationId xmlns:a16="http://schemas.microsoft.com/office/drawing/2014/main" id="{A2E9A879-A24B-46DC-BE62-216DC07123B8}"/>
            </a:ext>
          </a:extLst>
        </xdr:cNvPr>
        <xdr:cNvSpPr txBox="1"/>
      </xdr:nvSpPr>
      <xdr:spPr>
        <a:xfrm>
          <a:off x="3086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86" name="n_3mainValue有形固定資産減価償却率">
          <a:extLst>
            <a:ext uri="{FF2B5EF4-FFF2-40B4-BE49-F238E27FC236}">
              <a16:creationId xmlns:a16="http://schemas.microsoft.com/office/drawing/2014/main" id="{619FFAEF-E4D1-44D7-9593-2629D30F598D}"/>
            </a:ext>
          </a:extLst>
        </xdr:cNvPr>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B6EEAAD2-0ADE-4CAC-804A-90A15083779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46C6784E-6DE9-48F3-BC58-56CDE8DB42B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1FA82A7B-4E57-492F-A8AD-40D64A0410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3E50F256-4ABF-4004-9241-9B79982EAF4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44FBAB23-D4BB-4DF7-B110-65079BEE17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C2B53405-CA9C-4368-81A4-B651018F96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93E3064-78EB-4A1D-8B18-82E2D4E6954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72C5962-A9AA-486E-9578-7FE4490F74B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E22CD-D5EF-456C-AFD1-FC37C2E448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78A07E96-74CB-496F-A33F-5F3948DB79E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3DFC1E00-5391-4890-84EF-55208D0DF96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11B2B73B-29B0-4957-95E8-15D1374BE9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53E05868-7C71-43B4-9774-C20651DE92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類似団体内順位では下位に位置しているが、北海道平均や全国平均を下回っている。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BE80C760-F537-4086-9E45-CA315D887B6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BBDAE0A0-68C2-41AB-AF71-4146B581AC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41B6742D-45FA-4636-B74D-7207AAC0433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AB0CB06E-2DF8-4A5C-8C85-48FC3C32147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F60D1F30-3226-42AB-88E7-BEBA9308580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a:extLst>
            <a:ext uri="{FF2B5EF4-FFF2-40B4-BE49-F238E27FC236}">
              <a16:creationId xmlns:a16="http://schemas.microsoft.com/office/drawing/2014/main" id="{8866CDDD-AD3F-47DA-886B-30FEFA2FC6F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B7EBDDFF-49FC-4F0E-BE65-4F7FB0B4CA8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a:extLst>
            <a:ext uri="{FF2B5EF4-FFF2-40B4-BE49-F238E27FC236}">
              <a16:creationId xmlns:a16="http://schemas.microsoft.com/office/drawing/2014/main" id="{05C85F76-49A1-41ED-972C-0EF28236423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3A825261-4E54-4D42-968F-37CA77E061E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a:extLst>
            <a:ext uri="{FF2B5EF4-FFF2-40B4-BE49-F238E27FC236}">
              <a16:creationId xmlns:a16="http://schemas.microsoft.com/office/drawing/2014/main" id="{F1276AF5-987C-46A1-ABCC-5B7B953D0F7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739E2407-722D-44AC-912E-FAE4CA8E32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C995BF73-2EF0-4783-A721-2596A8894DD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457A436E-11EF-4013-89E8-7A020E45451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B6B6C9DE-56CF-4193-AD7E-D2E22BB83DA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BEFF8559-1581-4B00-B42F-C9DFBA2E8A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907773D7-D5A0-4806-8963-FE71237761B2}"/>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a:extLst>
            <a:ext uri="{FF2B5EF4-FFF2-40B4-BE49-F238E27FC236}">
              <a16:creationId xmlns:a16="http://schemas.microsoft.com/office/drawing/2014/main" id="{58636FD6-BAB3-4CF3-9AE9-CAC79442640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D710872A-F176-449D-A2E7-7B0748C81BB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8" name="債務償還比率最大値テキスト">
          <a:extLst>
            <a:ext uri="{FF2B5EF4-FFF2-40B4-BE49-F238E27FC236}">
              <a16:creationId xmlns:a16="http://schemas.microsoft.com/office/drawing/2014/main" id="{64AFC7CC-D49F-4F14-A48C-7F8C9806AE2A}"/>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9" name="直線コネクタ 118">
          <a:extLst>
            <a:ext uri="{FF2B5EF4-FFF2-40B4-BE49-F238E27FC236}">
              <a16:creationId xmlns:a16="http://schemas.microsoft.com/office/drawing/2014/main" id="{A07DBA7D-DC96-4CCB-B6C0-68F699BF12F2}"/>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0" name="債務償還比率平均値テキスト">
          <a:extLst>
            <a:ext uri="{FF2B5EF4-FFF2-40B4-BE49-F238E27FC236}">
              <a16:creationId xmlns:a16="http://schemas.microsoft.com/office/drawing/2014/main" id="{B18D1053-F0FF-480F-AA9F-3603EF878ECB}"/>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1" name="フローチャート: 判断 120">
          <a:extLst>
            <a:ext uri="{FF2B5EF4-FFF2-40B4-BE49-F238E27FC236}">
              <a16:creationId xmlns:a16="http://schemas.microsoft.com/office/drawing/2014/main" id="{C8AB1077-E5FC-40A4-BD0B-0858AB472E7A}"/>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2" name="フローチャート: 判断 121">
          <a:extLst>
            <a:ext uri="{FF2B5EF4-FFF2-40B4-BE49-F238E27FC236}">
              <a16:creationId xmlns:a16="http://schemas.microsoft.com/office/drawing/2014/main" id="{727A10EA-8E28-4AF9-B52A-647A14EE3ACC}"/>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B822757-5ABF-4C1E-8B90-8E5D162D071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2A69DF9-B0D5-409D-B776-B9740CAC7C4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BF174AE4-5215-4E83-A5BB-76A459C8BE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7B970E96-A31E-4BA7-B338-55A7384F91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7AB5107-6097-47C2-93CB-C9C8BCF532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45205</xdr:rowOff>
    </xdr:from>
    <xdr:to>
      <xdr:col>76</xdr:col>
      <xdr:colOff>73025</xdr:colOff>
      <xdr:row>30</xdr:row>
      <xdr:rowOff>146805</xdr:rowOff>
    </xdr:to>
    <xdr:sp macro="" textlink="">
      <xdr:nvSpPr>
        <xdr:cNvPr id="128" name="楕円 127">
          <a:extLst>
            <a:ext uri="{FF2B5EF4-FFF2-40B4-BE49-F238E27FC236}">
              <a16:creationId xmlns:a16="http://schemas.microsoft.com/office/drawing/2014/main" id="{37B2BE6C-5EB4-4F4E-B98E-69482A3002C8}"/>
            </a:ext>
          </a:extLst>
        </xdr:cNvPr>
        <xdr:cNvSpPr/>
      </xdr:nvSpPr>
      <xdr:spPr>
        <a:xfrm>
          <a:off x="14744700" y="59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68082</xdr:rowOff>
    </xdr:from>
    <xdr:ext cx="469744" cy="259045"/>
    <xdr:sp macro="" textlink="">
      <xdr:nvSpPr>
        <xdr:cNvPr id="129" name="債務償還比率該当値テキスト">
          <a:extLst>
            <a:ext uri="{FF2B5EF4-FFF2-40B4-BE49-F238E27FC236}">
              <a16:creationId xmlns:a16="http://schemas.microsoft.com/office/drawing/2014/main" id="{35E05A4B-77A7-4900-BA3A-C37328EBFE9B}"/>
            </a:ext>
          </a:extLst>
        </xdr:cNvPr>
        <xdr:cNvSpPr txBox="1"/>
      </xdr:nvSpPr>
      <xdr:spPr>
        <a:xfrm>
          <a:off x="14846300" y="58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68474</xdr:rowOff>
    </xdr:from>
    <xdr:to>
      <xdr:col>72</xdr:col>
      <xdr:colOff>123825</xdr:colOff>
      <xdr:row>30</xdr:row>
      <xdr:rowOff>170074</xdr:rowOff>
    </xdr:to>
    <xdr:sp macro="" textlink="">
      <xdr:nvSpPr>
        <xdr:cNvPr id="130" name="楕円 129">
          <a:extLst>
            <a:ext uri="{FF2B5EF4-FFF2-40B4-BE49-F238E27FC236}">
              <a16:creationId xmlns:a16="http://schemas.microsoft.com/office/drawing/2014/main" id="{08B521BF-DF13-42DF-8C6D-FA0E3E7DD36A}"/>
            </a:ext>
          </a:extLst>
        </xdr:cNvPr>
        <xdr:cNvSpPr/>
      </xdr:nvSpPr>
      <xdr:spPr>
        <a:xfrm>
          <a:off x="14033500" y="59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96005</xdr:rowOff>
    </xdr:from>
    <xdr:to>
      <xdr:col>76</xdr:col>
      <xdr:colOff>22225</xdr:colOff>
      <xdr:row>30</xdr:row>
      <xdr:rowOff>119274</xdr:rowOff>
    </xdr:to>
    <xdr:cxnSp macro="">
      <xdr:nvCxnSpPr>
        <xdr:cNvPr id="131" name="直線コネクタ 130">
          <a:extLst>
            <a:ext uri="{FF2B5EF4-FFF2-40B4-BE49-F238E27FC236}">
              <a16:creationId xmlns:a16="http://schemas.microsoft.com/office/drawing/2014/main" id="{54B30E62-6222-4D56-93EA-AE204D2AE764}"/>
            </a:ext>
          </a:extLst>
        </xdr:cNvPr>
        <xdr:cNvCxnSpPr/>
      </xdr:nvCxnSpPr>
      <xdr:spPr>
        <a:xfrm flipV="1">
          <a:off x="14084300" y="6011030"/>
          <a:ext cx="7112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2" name="n_1aveValue債務償還比率">
          <a:extLst>
            <a:ext uri="{FF2B5EF4-FFF2-40B4-BE49-F238E27FC236}">
              <a16:creationId xmlns:a16="http://schemas.microsoft.com/office/drawing/2014/main" id="{FD87F065-1E08-4764-B3B3-EA888A37151B}"/>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15151</xdr:rowOff>
    </xdr:from>
    <xdr:ext cx="469744" cy="259045"/>
    <xdr:sp macro="" textlink="">
      <xdr:nvSpPr>
        <xdr:cNvPr id="133" name="n_1mainValue債務償還比率">
          <a:extLst>
            <a:ext uri="{FF2B5EF4-FFF2-40B4-BE49-F238E27FC236}">
              <a16:creationId xmlns:a16="http://schemas.microsoft.com/office/drawing/2014/main" id="{23C65F79-C164-451D-95FD-B2B585B0CFA6}"/>
            </a:ext>
          </a:extLst>
        </xdr:cNvPr>
        <xdr:cNvSpPr txBox="1"/>
      </xdr:nvSpPr>
      <xdr:spPr>
        <a:xfrm>
          <a:off x="13836727" y="57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914C750A-958C-44B2-B795-CFBFBC8FC93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B4A6D513-0E78-40A6-A237-CD08E86F33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EBC5BEED-5172-4AC1-A9DA-60906A439D2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77012C36-91CB-40A5-A3DA-C11489DC385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A95AFFBF-C011-4775-B8E9-784B1430BF9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27AD055D-F554-4DF4-8973-1031B14488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95861E-0560-44F1-85C6-958BC4B50D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4B8041-CFBF-474F-893E-E4D8C888F4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3293E3-D2E7-45DB-B818-7AE6735166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A50055-3D08-4B4E-83E1-D8AB58AFD4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F1942C-3AE4-4B65-9894-8A028D3E47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2FBCD7-0581-4B42-AC14-AAF1C31862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ED6260-AFE1-4EAE-AC78-D2A4B1F718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7D3A04-D49F-46E2-A3C1-F471B5812A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36D06B-0162-4811-AC4C-EDD3F91D6D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5F9D38-A98F-4D86-9EF0-60779DE287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2D95E2-97AE-47F5-82A4-F1F6177FF9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99676A-B63A-4BC3-A1A6-E02F58F855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89231C-837D-44A2-B77A-7B161D51D2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5E01BF-7DBD-443A-9550-86657DD99F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A061E9-F9D4-4797-823A-5D17B2AE20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2B416D-FF30-4C83-8A21-0C8DEC0A1F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E1E083-4B31-498E-9031-3E9E0435E1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EB218B-BE91-4F0B-B96B-EDC888EA2F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E10F4B-2914-467E-B0E4-29A6506F30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539A2C-2F08-4AF6-BACC-4EF2A3F0C9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24664A-F90F-4014-AF80-815A22F366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E61144-4CAE-4FC2-BE49-EAC969A522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EF9581-CB93-45F0-8C32-799C19E721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6E5683-37AF-4905-8C0F-5D4E2B2E30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68621D-0EEF-44B7-9DC9-CF8781D13F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16750D-0DF4-4814-8528-786CAC8647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1D04FC-96C2-4FE1-BAA5-2CFEBE19FC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1F9C77-D2DE-4509-958A-3DB1516243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81A0B7-BC90-4B6B-A816-FF081C31E9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9091BC0-7ACA-41D4-9024-9373680395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A03648-A763-4AE8-A310-DEA277410F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17AAB11-7B52-440E-8EF0-A4D8DD446F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559C448-BE90-4D5B-9BCD-8C33CC2ED8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75E104B-47C2-417E-8CEA-0226600FBF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F6C78C-BA95-44A0-86DD-EF98017BF3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2FE3FEC-E5E3-4412-94F8-C75A51EFAD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6A6FC8A-02D5-46E3-91F5-707F07988B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F0E0644-C64C-4E23-BD0F-0EBB698A1B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6A85D42-9C82-496C-A057-352CD76911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F6245F2-1A3B-4BB6-98F3-1CC7743196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D03FEE7B-4E86-4361-AA4A-F93B863AEB9C}"/>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6756110-D8BE-4D71-9C6F-3E88F94BA7E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78C1A422-C84E-4F40-8784-1743471E6B2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E72E0EE-A934-4E32-AF4B-677AB1D542E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C2AE756-38E8-4378-BCB5-A4F1E21E8FB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8B893A0-0CE7-412A-8759-4B1248A5D1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C5729C24-7D38-428C-B25B-77485D47262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D3C5858-B6A4-42CD-BD2F-AE648D6AA12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1DF3BC2F-D22C-42EE-9299-A0FB0E620DE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A3F7D0C-D873-4307-8F70-71F7DE3264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15CB14E-81CF-42F8-9361-6B7952A88F1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685165B8-E29D-4151-82D8-71FA0234E4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986E01EA-5F0D-4534-9A37-BDCAA5D09FBF}"/>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4C6B64F7-E7C6-413C-9683-926546D70648}"/>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681AF14E-8D45-4621-8FFE-FAB3A7C7C16A}"/>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FF29ED60-B00D-4202-A14E-C1FFD38AA8C4}"/>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BE17EF86-5BA3-471E-9661-5F7887B007AF}"/>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B0E86FFA-3245-4D6D-B385-B0B857B2BB4F}"/>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A3C18EDF-61E8-49B1-961F-AE106453C129}"/>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D5B0680D-B01D-43FF-BEF0-E26195A29E03}"/>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7734AB9B-83C7-437E-BA03-3E15DB5D2A47}"/>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7DA06438-2558-4A06-9A7C-5B2A4BA1C8C0}"/>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B0858B1-1065-474C-85E9-63530A91E9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CD0254C-9DDD-4D59-A666-8D91C7B34CE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47E10BE-395F-4D62-99B1-F3BDB3979B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D4A9FA-CE05-49DB-9AB1-0FD78B9655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9993EE-BBBE-4886-968D-3B9EC8EBA4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93980</xdr:rowOff>
    </xdr:from>
    <xdr:to>
      <xdr:col>15</xdr:col>
      <xdr:colOff>101600</xdr:colOff>
      <xdr:row>42</xdr:row>
      <xdr:rowOff>24130</xdr:rowOff>
    </xdr:to>
    <xdr:sp macro="" textlink="">
      <xdr:nvSpPr>
        <xdr:cNvPr id="69" name="楕円 68">
          <a:extLst>
            <a:ext uri="{FF2B5EF4-FFF2-40B4-BE49-F238E27FC236}">
              <a16:creationId xmlns:a16="http://schemas.microsoft.com/office/drawing/2014/main" id="{1DD26093-21EB-4F63-B6AD-540EA23B9B7B}"/>
            </a:ext>
          </a:extLst>
        </xdr:cNvPr>
        <xdr:cNvSpPr/>
      </xdr:nvSpPr>
      <xdr:spPr>
        <a:xfrm>
          <a:off x="2857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0" name="楕円 69">
          <a:extLst>
            <a:ext uri="{FF2B5EF4-FFF2-40B4-BE49-F238E27FC236}">
              <a16:creationId xmlns:a16="http://schemas.microsoft.com/office/drawing/2014/main" id="{42914D28-683F-4954-9565-70DA6ECBAB09}"/>
            </a:ext>
          </a:extLst>
        </xdr:cNvPr>
        <xdr:cNvSpPr/>
      </xdr:nvSpPr>
      <xdr:spPr>
        <a:xfrm>
          <a:off x="196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144780</xdr:rowOff>
    </xdr:to>
    <xdr:cxnSp macro="">
      <xdr:nvCxnSpPr>
        <xdr:cNvPr id="71" name="直線コネクタ 70">
          <a:extLst>
            <a:ext uri="{FF2B5EF4-FFF2-40B4-BE49-F238E27FC236}">
              <a16:creationId xmlns:a16="http://schemas.microsoft.com/office/drawing/2014/main" id="{462C875D-8FCB-46ED-8E2A-4DDEFCA85252}"/>
            </a:ext>
          </a:extLst>
        </xdr:cNvPr>
        <xdr:cNvCxnSpPr/>
      </xdr:nvCxnSpPr>
      <xdr:spPr>
        <a:xfrm>
          <a:off x="2019300" y="7128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2" name="n_1aveValue【道路】&#10;有形固定資産減価償却率">
          <a:extLst>
            <a:ext uri="{FF2B5EF4-FFF2-40B4-BE49-F238E27FC236}">
              <a16:creationId xmlns:a16="http://schemas.microsoft.com/office/drawing/2014/main" id="{4A33EED9-7008-488A-88BE-B8B69AA14859}"/>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3" name="n_2aveValue【道路】&#10;有形固定資産減価償却率">
          <a:extLst>
            <a:ext uri="{FF2B5EF4-FFF2-40B4-BE49-F238E27FC236}">
              <a16:creationId xmlns:a16="http://schemas.microsoft.com/office/drawing/2014/main" id="{67F03905-474F-41B1-8A99-091E4383782B}"/>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4" name="n_3aveValue【道路】&#10;有形固定資産減価償却率">
          <a:extLst>
            <a:ext uri="{FF2B5EF4-FFF2-40B4-BE49-F238E27FC236}">
              <a16:creationId xmlns:a16="http://schemas.microsoft.com/office/drawing/2014/main" id="{016F451E-8B91-4610-8F4A-FD4246E5A9A8}"/>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15257</xdr:rowOff>
    </xdr:from>
    <xdr:ext cx="405111" cy="259045"/>
    <xdr:sp macro="" textlink="">
      <xdr:nvSpPr>
        <xdr:cNvPr id="75" name="n_2mainValue【道路】&#10;有形固定資産減価償却率">
          <a:extLst>
            <a:ext uri="{FF2B5EF4-FFF2-40B4-BE49-F238E27FC236}">
              <a16:creationId xmlns:a16="http://schemas.microsoft.com/office/drawing/2014/main" id="{09D447DA-6A2F-40BC-AE56-AF5E35519255}"/>
            </a:ext>
          </a:extLst>
        </xdr:cNvPr>
        <xdr:cNvSpPr txBox="1"/>
      </xdr:nvSpPr>
      <xdr:spPr>
        <a:xfrm>
          <a:off x="2705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76" name="n_3mainValue【道路】&#10;有形固定資産減価償却率">
          <a:extLst>
            <a:ext uri="{FF2B5EF4-FFF2-40B4-BE49-F238E27FC236}">
              <a16:creationId xmlns:a16="http://schemas.microsoft.com/office/drawing/2014/main" id="{7E0D85BE-2611-49F7-8AC2-52055D4A01A1}"/>
            </a:ext>
          </a:extLst>
        </xdr:cNvPr>
        <xdr:cNvSpPr txBox="1"/>
      </xdr:nvSpPr>
      <xdr:spPr>
        <a:xfrm>
          <a:off x="1816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D1A39AF-27D7-44FC-A15C-B2FC3E8CAA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9B628697-BBD7-4585-9998-8E9E6C08EA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8A2A9386-0DDA-4421-A93E-215A520E96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8C22EABD-73F1-4275-AAC6-7B8DA6867C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5FA35F94-ED2B-4C8F-95CA-A6D3740CEF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2554A1DF-78D1-427A-A52D-10ED257A75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997170D-8EBB-482E-AB84-7DF741C8E4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586F9319-D594-4F57-A4E7-3625667B08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CDA84BAE-7AF9-47EE-B068-4E6D8B40C4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4B7135E8-9BC5-43BD-B5AA-B3F36BA4FC5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FE3286B6-C200-41A0-8922-DD20C0E539C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8D217DFF-C290-4B7A-B7BC-2F9BAAA40F4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705AEA-1BA0-4B07-B855-0E21FA78289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a:extLst>
            <a:ext uri="{FF2B5EF4-FFF2-40B4-BE49-F238E27FC236}">
              <a16:creationId xmlns:a16="http://schemas.microsoft.com/office/drawing/2014/main" id="{8DF730BD-554A-423F-8A7E-B877A4447BC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D452ACEC-8176-437B-A45E-11ED05484D0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a:extLst>
            <a:ext uri="{FF2B5EF4-FFF2-40B4-BE49-F238E27FC236}">
              <a16:creationId xmlns:a16="http://schemas.microsoft.com/office/drawing/2014/main" id="{882D7ED0-46DF-44CB-AC47-DCFC6933D91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2D09A993-C4B8-48D6-B5F9-41D7CC49A3A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a:extLst>
            <a:ext uri="{FF2B5EF4-FFF2-40B4-BE49-F238E27FC236}">
              <a16:creationId xmlns:a16="http://schemas.microsoft.com/office/drawing/2014/main" id="{5CAAD52F-6382-4F9A-9B65-36ECF5ECBF8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7927D64A-722C-4581-BF79-C8CAE48CF9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a:extLst>
            <a:ext uri="{FF2B5EF4-FFF2-40B4-BE49-F238E27FC236}">
              <a16:creationId xmlns:a16="http://schemas.microsoft.com/office/drawing/2014/main" id="{92A10FA0-65AE-4610-8CE4-3646228D17A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7ABCC6E1-085D-438D-AA40-A2B3381CC7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a:extLst>
            <a:ext uri="{FF2B5EF4-FFF2-40B4-BE49-F238E27FC236}">
              <a16:creationId xmlns:a16="http://schemas.microsoft.com/office/drawing/2014/main" id="{17690124-6243-4EFC-9A00-1931C8150BFA}"/>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a:extLst>
            <a:ext uri="{FF2B5EF4-FFF2-40B4-BE49-F238E27FC236}">
              <a16:creationId xmlns:a16="http://schemas.microsoft.com/office/drawing/2014/main" id="{46BA8EA4-8C3F-4C90-AC2D-AC8AD7A937FC}"/>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a:extLst>
            <a:ext uri="{FF2B5EF4-FFF2-40B4-BE49-F238E27FC236}">
              <a16:creationId xmlns:a16="http://schemas.microsoft.com/office/drawing/2014/main" id="{1D73B0A3-A878-4ECA-8C86-6EC2B5E9E855}"/>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a:extLst>
            <a:ext uri="{FF2B5EF4-FFF2-40B4-BE49-F238E27FC236}">
              <a16:creationId xmlns:a16="http://schemas.microsoft.com/office/drawing/2014/main" id="{F9F82C84-20D4-445E-BE0B-61791892A211}"/>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a:extLst>
            <a:ext uri="{FF2B5EF4-FFF2-40B4-BE49-F238E27FC236}">
              <a16:creationId xmlns:a16="http://schemas.microsoft.com/office/drawing/2014/main" id="{10864296-2589-4527-84C2-78483537CBEB}"/>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a:extLst>
            <a:ext uri="{FF2B5EF4-FFF2-40B4-BE49-F238E27FC236}">
              <a16:creationId xmlns:a16="http://schemas.microsoft.com/office/drawing/2014/main" id="{A72875E6-CD80-407C-A7C7-2B999EA342F8}"/>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a:extLst>
            <a:ext uri="{FF2B5EF4-FFF2-40B4-BE49-F238E27FC236}">
              <a16:creationId xmlns:a16="http://schemas.microsoft.com/office/drawing/2014/main" id="{9CBE8A57-8420-4295-859A-8CB2DAF3FCDE}"/>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a:extLst>
            <a:ext uri="{FF2B5EF4-FFF2-40B4-BE49-F238E27FC236}">
              <a16:creationId xmlns:a16="http://schemas.microsoft.com/office/drawing/2014/main" id="{B714B1C4-9985-4082-88D2-2EC1C478907F}"/>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a:extLst>
            <a:ext uri="{FF2B5EF4-FFF2-40B4-BE49-F238E27FC236}">
              <a16:creationId xmlns:a16="http://schemas.microsoft.com/office/drawing/2014/main" id="{C1164218-408E-4A97-ACDF-225EDA9316FB}"/>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a:extLst>
            <a:ext uri="{FF2B5EF4-FFF2-40B4-BE49-F238E27FC236}">
              <a16:creationId xmlns:a16="http://schemas.microsoft.com/office/drawing/2014/main" id="{62226FF3-9F01-41C8-988F-6E3E42094E5E}"/>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A339AC22-0410-44F7-8CEC-9FDA354DA3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86F6794F-E265-4FB2-BBC1-8A06F7BC15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4BC4C01-B171-4F66-9D12-DDB818D0CB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DD0323E-532D-4E8A-B681-65D9C70BF2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57C8736-02DD-42E9-8AFD-3D9BA68C02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35499</xdr:rowOff>
    </xdr:from>
    <xdr:to>
      <xdr:col>46</xdr:col>
      <xdr:colOff>38100</xdr:colOff>
      <xdr:row>40</xdr:row>
      <xdr:rowOff>137099</xdr:rowOff>
    </xdr:to>
    <xdr:sp macro="" textlink="">
      <xdr:nvSpPr>
        <xdr:cNvPr id="113" name="楕円 112">
          <a:extLst>
            <a:ext uri="{FF2B5EF4-FFF2-40B4-BE49-F238E27FC236}">
              <a16:creationId xmlns:a16="http://schemas.microsoft.com/office/drawing/2014/main" id="{655FB50E-1A8F-4580-9C24-E4B7077829E9}"/>
            </a:ext>
          </a:extLst>
        </xdr:cNvPr>
        <xdr:cNvSpPr/>
      </xdr:nvSpPr>
      <xdr:spPr>
        <a:xfrm>
          <a:off x="8699500" y="6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156783</xdr:rowOff>
    </xdr:from>
    <xdr:to>
      <xdr:col>41</xdr:col>
      <xdr:colOff>101600</xdr:colOff>
      <xdr:row>40</xdr:row>
      <xdr:rowOff>86933</xdr:rowOff>
    </xdr:to>
    <xdr:sp macro="" textlink="">
      <xdr:nvSpPr>
        <xdr:cNvPr id="114" name="楕円 113">
          <a:extLst>
            <a:ext uri="{FF2B5EF4-FFF2-40B4-BE49-F238E27FC236}">
              <a16:creationId xmlns:a16="http://schemas.microsoft.com/office/drawing/2014/main" id="{95087120-BD19-479A-AF8A-B01945D8D834}"/>
            </a:ext>
          </a:extLst>
        </xdr:cNvPr>
        <xdr:cNvSpPr/>
      </xdr:nvSpPr>
      <xdr:spPr>
        <a:xfrm>
          <a:off x="7810500" y="68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36133</xdr:rowOff>
    </xdr:from>
    <xdr:to>
      <xdr:col>45</xdr:col>
      <xdr:colOff>177800</xdr:colOff>
      <xdr:row>40</xdr:row>
      <xdr:rowOff>86299</xdr:rowOff>
    </xdr:to>
    <xdr:cxnSp macro="">
      <xdr:nvCxnSpPr>
        <xdr:cNvPr id="115" name="直線コネクタ 114">
          <a:extLst>
            <a:ext uri="{FF2B5EF4-FFF2-40B4-BE49-F238E27FC236}">
              <a16:creationId xmlns:a16="http://schemas.microsoft.com/office/drawing/2014/main" id="{942BE1FD-893B-423F-A703-2985AA792B57}"/>
            </a:ext>
          </a:extLst>
        </xdr:cNvPr>
        <xdr:cNvCxnSpPr/>
      </xdr:nvCxnSpPr>
      <xdr:spPr>
        <a:xfrm>
          <a:off x="7861300" y="6894133"/>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6" name="n_1aveValue【道路】&#10;一人当たり延長">
          <a:extLst>
            <a:ext uri="{FF2B5EF4-FFF2-40B4-BE49-F238E27FC236}">
              <a16:creationId xmlns:a16="http://schemas.microsoft.com/office/drawing/2014/main" id="{698F4C0D-DA86-47EC-95FA-250C72791ABB}"/>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17" name="n_2aveValue【道路】&#10;一人当たり延長">
          <a:extLst>
            <a:ext uri="{FF2B5EF4-FFF2-40B4-BE49-F238E27FC236}">
              <a16:creationId xmlns:a16="http://schemas.microsoft.com/office/drawing/2014/main" id="{FE2E2440-5551-449B-9731-562E42BF55DE}"/>
            </a:ext>
          </a:extLst>
        </xdr:cNvPr>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18" name="n_3aveValue【道路】&#10;一人当たり延長">
          <a:extLst>
            <a:ext uri="{FF2B5EF4-FFF2-40B4-BE49-F238E27FC236}">
              <a16:creationId xmlns:a16="http://schemas.microsoft.com/office/drawing/2014/main" id="{B24CFD13-A8CD-49CF-81FF-6C4F1028A22A}"/>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153626</xdr:rowOff>
    </xdr:from>
    <xdr:ext cx="534377" cy="259045"/>
    <xdr:sp macro="" textlink="">
      <xdr:nvSpPr>
        <xdr:cNvPr id="119" name="n_2mainValue【道路】&#10;一人当たり延長">
          <a:extLst>
            <a:ext uri="{FF2B5EF4-FFF2-40B4-BE49-F238E27FC236}">
              <a16:creationId xmlns:a16="http://schemas.microsoft.com/office/drawing/2014/main" id="{B5B22490-9EAC-485F-9B65-730A22A8B676}"/>
            </a:ext>
          </a:extLst>
        </xdr:cNvPr>
        <xdr:cNvSpPr txBox="1"/>
      </xdr:nvSpPr>
      <xdr:spPr>
        <a:xfrm>
          <a:off x="8483111" y="66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103460</xdr:rowOff>
    </xdr:from>
    <xdr:ext cx="599010" cy="259045"/>
    <xdr:sp macro="" textlink="">
      <xdr:nvSpPr>
        <xdr:cNvPr id="120" name="n_3mainValue【道路】&#10;一人当たり延長">
          <a:extLst>
            <a:ext uri="{FF2B5EF4-FFF2-40B4-BE49-F238E27FC236}">
              <a16:creationId xmlns:a16="http://schemas.microsoft.com/office/drawing/2014/main" id="{31045D3C-04DB-425D-BEE3-A888A06C6969}"/>
            </a:ext>
          </a:extLst>
        </xdr:cNvPr>
        <xdr:cNvSpPr txBox="1"/>
      </xdr:nvSpPr>
      <xdr:spPr>
        <a:xfrm>
          <a:off x="7561794" y="661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6C5F5DB9-7016-406A-B048-2BDD631720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79822BA2-981D-4633-9329-3980FD75D2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4B56B8A-3B81-4C7A-8A0C-1B848477D6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D20D101F-BCCF-440C-88F1-5915D18ACF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1EA47399-52E5-45A8-A56C-0F76E7E726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DAD755D5-2DF3-468C-A9C8-685E48465D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46E92DC8-03C8-4F28-B194-CD42E08C90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5A72B10E-45D5-4EA8-9DA3-D51AE71676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611E12C9-3701-4A9F-8903-7F6AFEE19A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F6DDA780-D5D0-4DB4-BABB-F9F7AABC0F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D6A516D3-FB23-4709-AB5E-BBA52DD941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B830C119-B83B-4101-A6F9-FD9C562BDF2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D1C2D2AB-BD58-4671-B664-C0EC520B501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D47E43B5-DADA-4461-970E-F43334A5C4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1319712D-58F7-440F-BDD1-BB077839160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3DB7F01A-3784-43BE-8CF4-E8726BF7E2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A22893D1-BA35-484B-BD66-7EC0D7982B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DE6286F0-EB0F-4AF6-AAF5-CBF74D4DAC8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137B6E1A-2835-44CE-AC2A-B07E6B1CFE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309982E4-B708-4F2C-B827-99FE30C46A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4C92DD51-21DE-4906-94DF-C88DFE6CC4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2E953C58-CB6F-4B6B-A7EF-9363E8B4E19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8A632CAF-DE1F-48ED-8D12-685EE0DDBA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4D1AA324-5A4A-41F9-869C-9C462E94E23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51229E3E-0B7F-41F9-B5F6-D2960312AD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6" name="直線コネクタ 145">
          <a:extLst>
            <a:ext uri="{FF2B5EF4-FFF2-40B4-BE49-F238E27FC236}">
              <a16:creationId xmlns:a16="http://schemas.microsoft.com/office/drawing/2014/main" id="{26A67428-C02B-458F-9166-49F300567A5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4C5A1B07-364E-4F65-8D22-8189128A581A}"/>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8" name="直線コネクタ 147">
          <a:extLst>
            <a:ext uri="{FF2B5EF4-FFF2-40B4-BE49-F238E27FC236}">
              <a16:creationId xmlns:a16="http://schemas.microsoft.com/office/drawing/2014/main" id="{2B93716C-0626-4533-8102-98CE2A92C90A}"/>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6A407869-B896-4545-AC49-4FD4AC8986EA}"/>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0" name="直線コネクタ 149">
          <a:extLst>
            <a:ext uri="{FF2B5EF4-FFF2-40B4-BE49-F238E27FC236}">
              <a16:creationId xmlns:a16="http://schemas.microsoft.com/office/drawing/2014/main" id="{948FCD88-F4F6-465B-A1C2-C78F6C932F56}"/>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392EBDFB-3645-4B78-9607-2E604D20E5F6}"/>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2" name="フローチャート: 判断 151">
          <a:extLst>
            <a:ext uri="{FF2B5EF4-FFF2-40B4-BE49-F238E27FC236}">
              <a16:creationId xmlns:a16="http://schemas.microsoft.com/office/drawing/2014/main" id="{118497F9-213E-4441-ABFD-E182D1CAB3ED}"/>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3" name="フローチャート: 判断 152">
          <a:extLst>
            <a:ext uri="{FF2B5EF4-FFF2-40B4-BE49-F238E27FC236}">
              <a16:creationId xmlns:a16="http://schemas.microsoft.com/office/drawing/2014/main" id="{86A934E3-6892-40F9-822A-A6EE0180AAE8}"/>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4" name="フローチャート: 判断 153">
          <a:extLst>
            <a:ext uri="{FF2B5EF4-FFF2-40B4-BE49-F238E27FC236}">
              <a16:creationId xmlns:a16="http://schemas.microsoft.com/office/drawing/2014/main" id="{9EA7C38C-E5B2-437F-81A9-5E294B723EDC}"/>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a:extLst>
            <a:ext uri="{FF2B5EF4-FFF2-40B4-BE49-F238E27FC236}">
              <a16:creationId xmlns:a16="http://schemas.microsoft.com/office/drawing/2014/main" id="{98300EF3-992D-4184-9F16-CFD964BFF3B8}"/>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40ED4DEE-06F9-4523-B94D-FA69DD8891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DC716808-C189-499C-8537-0BBA545A36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12522D-7D17-4547-91BF-5879B4B9B8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05739C9-6E40-4A28-8D0D-A1CBF72263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5D0DDD2-DF1D-447C-8580-88A8CFF111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39007</xdr:rowOff>
    </xdr:from>
    <xdr:to>
      <xdr:col>15</xdr:col>
      <xdr:colOff>101600</xdr:colOff>
      <xdr:row>57</xdr:row>
      <xdr:rowOff>140607</xdr:rowOff>
    </xdr:to>
    <xdr:sp macro="" textlink="">
      <xdr:nvSpPr>
        <xdr:cNvPr id="161" name="楕円 160">
          <a:extLst>
            <a:ext uri="{FF2B5EF4-FFF2-40B4-BE49-F238E27FC236}">
              <a16:creationId xmlns:a16="http://schemas.microsoft.com/office/drawing/2014/main" id="{52F2C81B-DADA-44DF-9ECE-0B428841DF1A}"/>
            </a:ext>
          </a:extLst>
        </xdr:cNvPr>
        <xdr:cNvSpPr/>
      </xdr:nvSpPr>
      <xdr:spPr>
        <a:xfrm>
          <a:off x="2857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11249</xdr:rowOff>
    </xdr:from>
    <xdr:to>
      <xdr:col>10</xdr:col>
      <xdr:colOff>165100</xdr:colOff>
      <xdr:row>57</xdr:row>
      <xdr:rowOff>112849</xdr:rowOff>
    </xdr:to>
    <xdr:sp macro="" textlink="">
      <xdr:nvSpPr>
        <xdr:cNvPr id="162" name="楕円 161">
          <a:extLst>
            <a:ext uri="{FF2B5EF4-FFF2-40B4-BE49-F238E27FC236}">
              <a16:creationId xmlns:a16="http://schemas.microsoft.com/office/drawing/2014/main" id="{24E6C537-C448-4144-86DB-802E96CA919D}"/>
            </a:ext>
          </a:extLst>
        </xdr:cNvPr>
        <xdr:cNvSpPr/>
      </xdr:nvSpPr>
      <xdr:spPr>
        <a:xfrm>
          <a:off x="1968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62049</xdr:rowOff>
    </xdr:from>
    <xdr:to>
      <xdr:col>15</xdr:col>
      <xdr:colOff>50800</xdr:colOff>
      <xdr:row>57</xdr:row>
      <xdr:rowOff>89807</xdr:rowOff>
    </xdr:to>
    <xdr:cxnSp macro="">
      <xdr:nvCxnSpPr>
        <xdr:cNvPr id="163" name="直線コネクタ 162">
          <a:extLst>
            <a:ext uri="{FF2B5EF4-FFF2-40B4-BE49-F238E27FC236}">
              <a16:creationId xmlns:a16="http://schemas.microsoft.com/office/drawing/2014/main" id="{61A98959-F890-461A-9CCB-C4C454B763B6}"/>
            </a:ext>
          </a:extLst>
        </xdr:cNvPr>
        <xdr:cNvCxnSpPr/>
      </xdr:nvCxnSpPr>
      <xdr:spPr>
        <a:xfrm>
          <a:off x="2019300" y="98346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311AF083-E2F7-4709-A63A-A91F6E33544E}"/>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8307210-89BA-4D8A-B00C-B979855398A8}"/>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E8DDABB3-D973-4E72-B4E4-5E3C4B27673F}"/>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157134</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id="{40E45B0D-FCCD-4291-884B-BA240B085235}"/>
            </a:ext>
          </a:extLst>
        </xdr:cNvPr>
        <xdr:cNvSpPr txBox="1"/>
      </xdr:nvSpPr>
      <xdr:spPr>
        <a:xfrm>
          <a:off x="2705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129376</xdr:rowOff>
    </xdr:from>
    <xdr:ext cx="405111" cy="259045"/>
    <xdr:sp macro="" textlink="">
      <xdr:nvSpPr>
        <xdr:cNvPr id="168" name="n_3mainValue【橋りょう・トンネル】&#10;有形固定資産減価償却率">
          <a:extLst>
            <a:ext uri="{FF2B5EF4-FFF2-40B4-BE49-F238E27FC236}">
              <a16:creationId xmlns:a16="http://schemas.microsoft.com/office/drawing/2014/main" id="{C99C7A35-3BDA-4ED0-B8AC-234BFD657CCA}"/>
            </a:ext>
          </a:extLst>
        </xdr:cNvPr>
        <xdr:cNvSpPr txBox="1"/>
      </xdr:nvSpPr>
      <xdr:spPr>
        <a:xfrm>
          <a:off x="1816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15F8A56C-413C-4E28-B3FC-8CBD124576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A1CDA536-3DA3-4EF3-99D5-EDE439994E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E66EB972-F505-44F5-925B-52F1B57B3F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C04CDBB7-BBFD-480B-8D4A-E68B4712E4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E51311EE-0FC0-4E3F-948F-E81484DB45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13D048E1-ABB2-4591-A352-9FFB68D7565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10A1B870-C33F-45CE-B436-1AAE9056EF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BF2EE458-B5F4-4409-9750-E6FECE4AED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3BB93324-46CD-4E37-8501-B3C5F2F363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300BD550-A158-4E9D-B68C-D017F219A6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19768D04-5212-485E-9A7C-2BA8D9307B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87FCBB12-BF7A-4B96-A20B-9E92B801116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971B784C-6E8B-4E90-89D2-5B90D4B81F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a:extLst>
            <a:ext uri="{FF2B5EF4-FFF2-40B4-BE49-F238E27FC236}">
              <a16:creationId xmlns:a16="http://schemas.microsoft.com/office/drawing/2014/main" id="{161E6B1E-6053-477B-9765-922A30D7A90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2CD9B8AE-1A62-4DF4-A338-951BF583C3D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a:extLst>
            <a:ext uri="{FF2B5EF4-FFF2-40B4-BE49-F238E27FC236}">
              <a16:creationId xmlns:a16="http://schemas.microsoft.com/office/drawing/2014/main" id="{2C3723E6-9841-419B-8248-F05B624B32E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59415D25-8169-4794-AC26-B410C605EA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a:extLst>
            <a:ext uri="{FF2B5EF4-FFF2-40B4-BE49-F238E27FC236}">
              <a16:creationId xmlns:a16="http://schemas.microsoft.com/office/drawing/2014/main" id="{FA0A684E-4FA7-4C59-875E-54156E4145F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CC68A78D-0CCD-4FEE-A82A-5C1F86469D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a:extLst>
            <a:ext uri="{FF2B5EF4-FFF2-40B4-BE49-F238E27FC236}">
              <a16:creationId xmlns:a16="http://schemas.microsoft.com/office/drawing/2014/main" id="{723273E3-F89C-4008-BD22-3FD615501CA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143A7498-64A5-4DA9-BD31-3200C3A09E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a:extLst>
            <a:ext uri="{FF2B5EF4-FFF2-40B4-BE49-F238E27FC236}">
              <a16:creationId xmlns:a16="http://schemas.microsoft.com/office/drawing/2014/main" id="{CDE5DBBE-1795-4889-B794-A2EEF51D248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46E3EF5-5D74-4227-BF61-2D3F0EE63D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2" name="直線コネクタ 191">
          <a:extLst>
            <a:ext uri="{FF2B5EF4-FFF2-40B4-BE49-F238E27FC236}">
              <a16:creationId xmlns:a16="http://schemas.microsoft.com/office/drawing/2014/main" id="{91D1414B-6B97-44A8-9B8F-92E0C3523EA2}"/>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3" name="【橋りょう・トンネル】&#10;一人当たり有形固定資産（償却資産）額最小値テキスト">
          <a:extLst>
            <a:ext uri="{FF2B5EF4-FFF2-40B4-BE49-F238E27FC236}">
              <a16:creationId xmlns:a16="http://schemas.microsoft.com/office/drawing/2014/main" id="{179ADDB2-578F-45AE-97B5-5D15C9C64032}"/>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4" name="直線コネクタ 193">
          <a:extLst>
            <a:ext uri="{FF2B5EF4-FFF2-40B4-BE49-F238E27FC236}">
              <a16:creationId xmlns:a16="http://schemas.microsoft.com/office/drawing/2014/main" id="{7427719E-DBCA-4DC0-AFC0-1E3689034DEC}"/>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706929A3-89C2-4E73-A4E4-9B0F159387F3}"/>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6" name="直線コネクタ 195">
          <a:extLst>
            <a:ext uri="{FF2B5EF4-FFF2-40B4-BE49-F238E27FC236}">
              <a16:creationId xmlns:a16="http://schemas.microsoft.com/office/drawing/2014/main" id="{3F6C9A20-300A-4680-8962-8063B53520B5}"/>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7" name="【橋りょう・トンネル】&#10;一人当たり有形固定資産（償却資産）額平均値テキスト">
          <a:extLst>
            <a:ext uri="{FF2B5EF4-FFF2-40B4-BE49-F238E27FC236}">
              <a16:creationId xmlns:a16="http://schemas.microsoft.com/office/drawing/2014/main" id="{0DDAB3D3-7F88-4C2B-8CA2-3BB9B7839910}"/>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8" name="フローチャート: 判断 197">
          <a:extLst>
            <a:ext uri="{FF2B5EF4-FFF2-40B4-BE49-F238E27FC236}">
              <a16:creationId xmlns:a16="http://schemas.microsoft.com/office/drawing/2014/main" id="{4D7C90CC-D6ED-4312-8912-1CA8E819E537}"/>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9" name="フローチャート: 判断 198">
          <a:extLst>
            <a:ext uri="{FF2B5EF4-FFF2-40B4-BE49-F238E27FC236}">
              <a16:creationId xmlns:a16="http://schemas.microsoft.com/office/drawing/2014/main" id="{D1DADF8A-8EAD-4908-9ABE-96FAF6155F36}"/>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0" name="フローチャート: 判断 199">
          <a:extLst>
            <a:ext uri="{FF2B5EF4-FFF2-40B4-BE49-F238E27FC236}">
              <a16:creationId xmlns:a16="http://schemas.microsoft.com/office/drawing/2014/main" id="{FA707F5D-CB52-442C-87C0-49DAB1B237A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1" name="フローチャート: 判断 200">
          <a:extLst>
            <a:ext uri="{FF2B5EF4-FFF2-40B4-BE49-F238E27FC236}">
              <a16:creationId xmlns:a16="http://schemas.microsoft.com/office/drawing/2014/main" id="{882C91F9-8C8E-4400-9D9E-1007F2E34052}"/>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3B477784-91F4-4CD6-9B99-539A56A2A1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DFC3F9C6-4DBD-42DF-B68D-A2D946478D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7DF6D50-DA50-403B-B2B2-927242164F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6C388DF-201E-4F56-AFF7-EBAEA8B2AF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7193F81-D602-4481-8223-9449157BFE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62326</xdr:rowOff>
    </xdr:from>
    <xdr:to>
      <xdr:col>46</xdr:col>
      <xdr:colOff>38100</xdr:colOff>
      <xdr:row>61</xdr:row>
      <xdr:rowOff>163926</xdr:rowOff>
    </xdr:to>
    <xdr:sp macro="" textlink="">
      <xdr:nvSpPr>
        <xdr:cNvPr id="207" name="楕円 206">
          <a:extLst>
            <a:ext uri="{FF2B5EF4-FFF2-40B4-BE49-F238E27FC236}">
              <a16:creationId xmlns:a16="http://schemas.microsoft.com/office/drawing/2014/main" id="{63E521E5-8D65-49C3-B906-DAC7A9470795}"/>
            </a:ext>
          </a:extLst>
        </xdr:cNvPr>
        <xdr:cNvSpPr/>
      </xdr:nvSpPr>
      <xdr:spPr>
        <a:xfrm>
          <a:off x="8699500" y="105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56176</xdr:rowOff>
    </xdr:from>
    <xdr:to>
      <xdr:col>41</xdr:col>
      <xdr:colOff>101600</xdr:colOff>
      <xdr:row>61</xdr:row>
      <xdr:rowOff>157776</xdr:rowOff>
    </xdr:to>
    <xdr:sp macro="" textlink="">
      <xdr:nvSpPr>
        <xdr:cNvPr id="208" name="楕円 207">
          <a:extLst>
            <a:ext uri="{FF2B5EF4-FFF2-40B4-BE49-F238E27FC236}">
              <a16:creationId xmlns:a16="http://schemas.microsoft.com/office/drawing/2014/main" id="{BBA50776-9E95-4FF8-9C3D-84EA530E56AA}"/>
            </a:ext>
          </a:extLst>
        </xdr:cNvPr>
        <xdr:cNvSpPr/>
      </xdr:nvSpPr>
      <xdr:spPr>
        <a:xfrm>
          <a:off x="7810500" y="10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106976</xdr:rowOff>
    </xdr:from>
    <xdr:to>
      <xdr:col>45</xdr:col>
      <xdr:colOff>177800</xdr:colOff>
      <xdr:row>61</xdr:row>
      <xdr:rowOff>113126</xdr:rowOff>
    </xdr:to>
    <xdr:cxnSp macro="">
      <xdr:nvCxnSpPr>
        <xdr:cNvPr id="209" name="直線コネクタ 208">
          <a:extLst>
            <a:ext uri="{FF2B5EF4-FFF2-40B4-BE49-F238E27FC236}">
              <a16:creationId xmlns:a16="http://schemas.microsoft.com/office/drawing/2014/main" id="{340B9219-7917-4E3B-9141-3A039E16A2CC}"/>
            </a:ext>
          </a:extLst>
        </xdr:cNvPr>
        <xdr:cNvCxnSpPr/>
      </xdr:nvCxnSpPr>
      <xdr:spPr>
        <a:xfrm>
          <a:off x="7861300" y="10565426"/>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0" name="n_1aveValue【橋りょう・トンネル】&#10;一人当たり有形固定資産（償却資産）額">
          <a:extLst>
            <a:ext uri="{FF2B5EF4-FFF2-40B4-BE49-F238E27FC236}">
              <a16:creationId xmlns:a16="http://schemas.microsoft.com/office/drawing/2014/main" id="{222ED9F9-06B9-4D1C-86E7-40A814C999A4}"/>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11" name="n_2aveValue【橋りょう・トンネル】&#10;一人当たり有形固定資産（償却資産）額">
          <a:extLst>
            <a:ext uri="{FF2B5EF4-FFF2-40B4-BE49-F238E27FC236}">
              <a16:creationId xmlns:a16="http://schemas.microsoft.com/office/drawing/2014/main" id="{65149DB9-B6E3-42BF-8247-5FB01E8E69F9}"/>
            </a:ext>
          </a:extLst>
        </xdr:cNvPr>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4AD54A03-0681-41E4-8AD0-2CDC971C0E52}"/>
            </a:ext>
          </a:extLst>
        </xdr:cNvPr>
        <xdr:cNvSpPr txBox="1"/>
      </xdr:nvSpPr>
      <xdr:spPr>
        <a:xfrm>
          <a:off x="7561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9003</xdr:rowOff>
    </xdr:from>
    <xdr:ext cx="690189" cy="259045"/>
    <xdr:sp macro="" textlink="">
      <xdr:nvSpPr>
        <xdr:cNvPr id="213" name="n_2mainValue【橋りょう・トンネル】&#10;一人当たり有形固定資産（償却資産）額">
          <a:extLst>
            <a:ext uri="{FF2B5EF4-FFF2-40B4-BE49-F238E27FC236}">
              <a16:creationId xmlns:a16="http://schemas.microsoft.com/office/drawing/2014/main" id="{891822FC-ABDB-4B11-BB58-4B83098C49E9}"/>
            </a:ext>
          </a:extLst>
        </xdr:cNvPr>
        <xdr:cNvSpPr txBox="1"/>
      </xdr:nvSpPr>
      <xdr:spPr>
        <a:xfrm>
          <a:off x="8405205" y="102960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2853</xdr:rowOff>
    </xdr:from>
    <xdr:ext cx="690189" cy="259045"/>
    <xdr:sp macro="" textlink="">
      <xdr:nvSpPr>
        <xdr:cNvPr id="214" name="n_3mainValue【橋りょう・トンネル】&#10;一人当たり有形固定資産（償却資産）額">
          <a:extLst>
            <a:ext uri="{FF2B5EF4-FFF2-40B4-BE49-F238E27FC236}">
              <a16:creationId xmlns:a16="http://schemas.microsoft.com/office/drawing/2014/main" id="{C8C26B0A-1468-4B8B-A73C-17F0A9BE7E5C}"/>
            </a:ext>
          </a:extLst>
        </xdr:cNvPr>
        <xdr:cNvSpPr txBox="1"/>
      </xdr:nvSpPr>
      <xdr:spPr>
        <a:xfrm>
          <a:off x="7516205" y="10289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273BEC15-D73D-463F-99C6-23A9C7A2D5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9C12C513-0996-4DA1-BD61-3491F6E6A9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9609F0FB-C345-4459-80CD-7F338C637B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8CC1AD97-1BE8-4A71-AD68-B1B8C5BC4A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6DDE6EFE-BA1D-4D3B-A616-59369B6AE4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41C27398-4FE0-4FED-AF9D-560095C20A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26E57D34-EC3E-44C4-BE83-EEC1272902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4672417A-0AF5-411F-B67B-4AA6C235DF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862F4415-4995-4338-BD70-E9A679B45A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71CD137A-2208-4417-AC88-43D8C22132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a:extLst>
            <a:ext uri="{FF2B5EF4-FFF2-40B4-BE49-F238E27FC236}">
              <a16:creationId xmlns:a16="http://schemas.microsoft.com/office/drawing/2014/main" id="{8EF619CC-E190-44A4-91D8-AB6CDCCF06F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25F2ED3D-DFE4-4516-AF9F-7E31C6EFF6B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5A349E60-059F-4999-9F8C-05B12D96D38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DCFEA3A5-CACA-4616-BC0A-5DDA785D70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51EAB1DF-9EF1-4532-B2C1-C1E46FFA908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87E6B716-3F45-4E6C-B581-E656FAC339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05C61E11-52C8-4A5A-BF80-045DFD1C7A3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892DA9A3-1EA7-467D-9AD6-C39853D5C4A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18DDC6DC-35B8-45D2-9DDF-67C0017AE8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351EEEEE-6AC1-4D1A-B128-F911FDD467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70923EFD-736D-4A74-B168-6876C2E331A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EACE9A0F-D135-4E61-9D39-FDCBECAC8C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D820D4B7-9299-4E52-8F32-BDB49CA255F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FBA4BDC8-CFCF-4DD8-95E4-EFF91454EF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39" name="直線コネクタ 238">
          <a:extLst>
            <a:ext uri="{FF2B5EF4-FFF2-40B4-BE49-F238E27FC236}">
              <a16:creationId xmlns:a16="http://schemas.microsoft.com/office/drawing/2014/main" id="{2EFFE248-E385-4F80-8725-D5381F4920D8}"/>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0" name="【公営住宅】&#10;有形固定資産減価償却率最小値テキスト">
          <a:extLst>
            <a:ext uri="{FF2B5EF4-FFF2-40B4-BE49-F238E27FC236}">
              <a16:creationId xmlns:a16="http://schemas.microsoft.com/office/drawing/2014/main" id="{B2B6BA8E-0B34-4971-BC99-9E6DC53AE378}"/>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1" name="直線コネクタ 240">
          <a:extLst>
            <a:ext uri="{FF2B5EF4-FFF2-40B4-BE49-F238E27FC236}">
              <a16:creationId xmlns:a16="http://schemas.microsoft.com/office/drawing/2014/main" id="{A37B1FA3-7234-43FF-8400-069A20B135BA}"/>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公営住宅】&#10;有形固定資産減価償却率最大値テキスト">
          <a:extLst>
            <a:ext uri="{FF2B5EF4-FFF2-40B4-BE49-F238E27FC236}">
              <a16:creationId xmlns:a16="http://schemas.microsoft.com/office/drawing/2014/main" id="{F8E3F46F-D7A2-4E38-B66C-A86F7028031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a:extLst>
            <a:ext uri="{FF2B5EF4-FFF2-40B4-BE49-F238E27FC236}">
              <a16:creationId xmlns:a16="http://schemas.microsoft.com/office/drawing/2014/main" id="{5333DA07-9E85-4A44-8451-27179C9BE26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BE20CC0F-695F-40AB-B656-5152EC8648E6}"/>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5" name="フローチャート: 判断 244">
          <a:extLst>
            <a:ext uri="{FF2B5EF4-FFF2-40B4-BE49-F238E27FC236}">
              <a16:creationId xmlns:a16="http://schemas.microsoft.com/office/drawing/2014/main" id="{55AE9B8A-2810-4594-A139-498C3633516A}"/>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6" name="フローチャート: 判断 245">
          <a:extLst>
            <a:ext uri="{FF2B5EF4-FFF2-40B4-BE49-F238E27FC236}">
              <a16:creationId xmlns:a16="http://schemas.microsoft.com/office/drawing/2014/main" id="{2EBC5BD8-F6E8-4927-A57C-F6EEE0B8E5E7}"/>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7" name="フローチャート: 判断 246">
          <a:extLst>
            <a:ext uri="{FF2B5EF4-FFF2-40B4-BE49-F238E27FC236}">
              <a16:creationId xmlns:a16="http://schemas.microsoft.com/office/drawing/2014/main" id="{29D2B788-78D2-4010-9080-EAFE56B86F2C}"/>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48" name="フローチャート: 判断 247">
          <a:extLst>
            <a:ext uri="{FF2B5EF4-FFF2-40B4-BE49-F238E27FC236}">
              <a16:creationId xmlns:a16="http://schemas.microsoft.com/office/drawing/2014/main" id="{1F3BED8E-2FAC-474A-91AA-F66F2FA26AF9}"/>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CF30797-EF55-46AD-B15A-5D227FE2BE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E7668C0-83FD-48A0-AD8A-EF3C97E665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F0D00A6D-9EBA-42DC-BCA8-FB37209D5E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4558934-0FB4-4B58-9C03-0298C3EDE6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BA6A639-C8E5-402E-B535-E793BE085A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67311</xdr:rowOff>
    </xdr:from>
    <xdr:to>
      <xdr:col>15</xdr:col>
      <xdr:colOff>101600</xdr:colOff>
      <xdr:row>79</xdr:row>
      <xdr:rowOff>168911</xdr:rowOff>
    </xdr:to>
    <xdr:sp macro="" textlink="">
      <xdr:nvSpPr>
        <xdr:cNvPr id="254" name="楕円 253">
          <a:extLst>
            <a:ext uri="{FF2B5EF4-FFF2-40B4-BE49-F238E27FC236}">
              <a16:creationId xmlns:a16="http://schemas.microsoft.com/office/drawing/2014/main" id="{E7A7B45C-C20F-43EE-8EE1-ACFE4430F787}"/>
            </a:ext>
          </a:extLst>
        </xdr:cNvPr>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69214</xdr:rowOff>
    </xdr:from>
    <xdr:to>
      <xdr:col>10</xdr:col>
      <xdr:colOff>165100</xdr:colOff>
      <xdr:row>79</xdr:row>
      <xdr:rowOff>170814</xdr:rowOff>
    </xdr:to>
    <xdr:sp macro="" textlink="">
      <xdr:nvSpPr>
        <xdr:cNvPr id="255" name="楕円 254">
          <a:extLst>
            <a:ext uri="{FF2B5EF4-FFF2-40B4-BE49-F238E27FC236}">
              <a16:creationId xmlns:a16="http://schemas.microsoft.com/office/drawing/2014/main" id="{A236F133-674F-4E12-8054-79841C269249}"/>
            </a:ext>
          </a:extLst>
        </xdr:cNvPr>
        <xdr:cNvSpPr/>
      </xdr:nvSpPr>
      <xdr:spPr>
        <a:xfrm>
          <a:off x="1968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120014</xdr:rowOff>
    </xdr:to>
    <xdr:cxnSp macro="">
      <xdr:nvCxnSpPr>
        <xdr:cNvPr id="256" name="直線コネクタ 255">
          <a:extLst>
            <a:ext uri="{FF2B5EF4-FFF2-40B4-BE49-F238E27FC236}">
              <a16:creationId xmlns:a16="http://schemas.microsoft.com/office/drawing/2014/main" id="{8E4C4B69-A115-4ED4-9B10-05C32F3CF376}"/>
            </a:ext>
          </a:extLst>
        </xdr:cNvPr>
        <xdr:cNvCxnSpPr/>
      </xdr:nvCxnSpPr>
      <xdr:spPr>
        <a:xfrm flipV="1">
          <a:off x="2019300" y="136626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57" name="n_1aveValue【公営住宅】&#10;有形固定資産減価償却率">
          <a:extLst>
            <a:ext uri="{FF2B5EF4-FFF2-40B4-BE49-F238E27FC236}">
              <a16:creationId xmlns:a16="http://schemas.microsoft.com/office/drawing/2014/main" id="{07F83B4C-4B2B-4AA3-B5B4-4921F7BEA493}"/>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58" name="n_2aveValue【公営住宅】&#10;有形固定資産減価償却率">
          <a:extLst>
            <a:ext uri="{FF2B5EF4-FFF2-40B4-BE49-F238E27FC236}">
              <a16:creationId xmlns:a16="http://schemas.microsoft.com/office/drawing/2014/main" id="{CCC78C27-AC63-489A-9061-5E963A469577}"/>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59" name="n_3aveValue【公営住宅】&#10;有形固定資産減価償却率">
          <a:extLst>
            <a:ext uri="{FF2B5EF4-FFF2-40B4-BE49-F238E27FC236}">
              <a16:creationId xmlns:a16="http://schemas.microsoft.com/office/drawing/2014/main" id="{330AC99A-3F05-4B8B-B082-35364978EB87}"/>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260" name="n_2mainValue【公営住宅】&#10;有形固定資産減価償却率">
          <a:extLst>
            <a:ext uri="{FF2B5EF4-FFF2-40B4-BE49-F238E27FC236}">
              <a16:creationId xmlns:a16="http://schemas.microsoft.com/office/drawing/2014/main" id="{421772A4-ED34-42A4-9BEB-5F75CF646275}"/>
            </a:ext>
          </a:extLst>
        </xdr:cNvPr>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15891</xdr:rowOff>
    </xdr:from>
    <xdr:ext cx="405111" cy="259045"/>
    <xdr:sp macro="" textlink="">
      <xdr:nvSpPr>
        <xdr:cNvPr id="261" name="n_3mainValue【公営住宅】&#10;有形固定資産減価償却率">
          <a:extLst>
            <a:ext uri="{FF2B5EF4-FFF2-40B4-BE49-F238E27FC236}">
              <a16:creationId xmlns:a16="http://schemas.microsoft.com/office/drawing/2014/main" id="{2D63E3CA-71AC-47B5-96AF-285E3B96E6EE}"/>
            </a:ext>
          </a:extLst>
        </xdr:cNvPr>
        <xdr:cNvSpPr txBox="1"/>
      </xdr:nvSpPr>
      <xdr:spPr>
        <a:xfrm>
          <a:off x="1816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29B4167D-B5E8-4CD9-BEC6-2E56C32394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A4DF4C76-A744-4009-AF8B-F49957EC17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E7C5EC76-522E-498E-87E1-84B18C333F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93050285-CB1D-49BA-94CA-07C67DACB6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A8696283-09C4-4EB4-8605-80726CED22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D887A464-0858-482C-A067-4C52BDD0A6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CBB640A1-5C10-4E7E-B4D8-613922A080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A04ACF2B-C1D3-45D1-AF02-2C3AB74DAF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202E2CEF-8A6C-4C6A-92DE-1E785EF7FA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24B1CBB7-D1E9-48F3-A1F1-8F158B56F4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08A2CFE2-8492-4768-A004-08D636ED9DE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1DEE30EF-99DA-40BF-9479-C12EA620E01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5619AF19-F0F8-4CD6-965F-AE994E87040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a:extLst>
            <a:ext uri="{FF2B5EF4-FFF2-40B4-BE49-F238E27FC236}">
              <a16:creationId xmlns:a16="http://schemas.microsoft.com/office/drawing/2014/main" id="{49BA233A-C91F-4640-9D71-186356248E4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6CCFEE5C-EB73-48B4-A1D1-5E5868F40A3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a:extLst>
            <a:ext uri="{FF2B5EF4-FFF2-40B4-BE49-F238E27FC236}">
              <a16:creationId xmlns:a16="http://schemas.microsoft.com/office/drawing/2014/main" id="{BE57D279-72F8-4910-BD9F-E8222586A0C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2C5AD35C-9B34-4DFE-98E8-BE6ACD74765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a:extLst>
            <a:ext uri="{FF2B5EF4-FFF2-40B4-BE49-F238E27FC236}">
              <a16:creationId xmlns:a16="http://schemas.microsoft.com/office/drawing/2014/main" id="{24F87E3F-E28C-49E7-8B65-981C62649AE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2A6E2DD3-484F-47DD-83BE-ABC13F34DB9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1" name="テキスト ボックス 280">
          <a:extLst>
            <a:ext uri="{FF2B5EF4-FFF2-40B4-BE49-F238E27FC236}">
              <a16:creationId xmlns:a16="http://schemas.microsoft.com/office/drawing/2014/main" id="{01605C30-A662-42CA-9B21-5342DFC51842}"/>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6E664577-9F07-405E-BCA1-7F96D2321F5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3" name="テキスト ボックス 282">
          <a:extLst>
            <a:ext uri="{FF2B5EF4-FFF2-40B4-BE49-F238E27FC236}">
              <a16:creationId xmlns:a16="http://schemas.microsoft.com/office/drawing/2014/main" id="{B3AE0300-8513-4712-BE2F-016588A4FA2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2BF43711-4BCD-4081-830B-E8A1A07369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a:extLst>
            <a:ext uri="{FF2B5EF4-FFF2-40B4-BE49-F238E27FC236}">
              <a16:creationId xmlns:a16="http://schemas.microsoft.com/office/drawing/2014/main" id="{99EFD479-1C3E-4698-8D05-28D0E1E14F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4D5CAE6E-54A8-4185-AEB5-23A7E7E984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7" name="直線コネクタ 286">
          <a:extLst>
            <a:ext uri="{FF2B5EF4-FFF2-40B4-BE49-F238E27FC236}">
              <a16:creationId xmlns:a16="http://schemas.microsoft.com/office/drawing/2014/main" id="{5EE88D9A-89DC-441B-9D88-071AE766963C}"/>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88" name="【公営住宅】&#10;一人当たり面積最小値テキスト">
          <a:extLst>
            <a:ext uri="{FF2B5EF4-FFF2-40B4-BE49-F238E27FC236}">
              <a16:creationId xmlns:a16="http://schemas.microsoft.com/office/drawing/2014/main" id="{C5BBC18A-AA7A-4160-89D0-BC3A0EEC9423}"/>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89" name="直線コネクタ 288">
          <a:extLst>
            <a:ext uri="{FF2B5EF4-FFF2-40B4-BE49-F238E27FC236}">
              <a16:creationId xmlns:a16="http://schemas.microsoft.com/office/drawing/2014/main" id="{453824E5-7934-4233-A625-A61D3D485EB5}"/>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0" name="【公営住宅】&#10;一人当たり面積最大値テキスト">
          <a:extLst>
            <a:ext uri="{FF2B5EF4-FFF2-40B4-BE49-F238E27FC236}">
              <a16:creationId xmlns:a16="http://schemas.microsoft.com/office/drawing/2014/main" id="{D2C0828D-68E4-4C34-9D87-0EFFE016A2C2}"/>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91" name="直線コネクタ 290">
          <a:extLst>
            <a:ext uri="{FF2B5EF4-FFF2-40B4-BE49-F238E27FC236}">
              <a16:creationId xmlns:a16="http://schemas.microsoft.com/office/drawing/2014/main" id="{9DD75B83-B7CD-48AF-91C4-E1EC1EBC39B1}"/>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92" name="【公営住宅】&#10;一人当たり面積平均値テキスト">
          <a:extLst>
            <a:ext uri="{FF2B5EF4-FFF2-40B4-BE49-F238E27FC236}">
              <a16:creationId xmlns:a16="http://schemas.microsoft.com/office/drawing/2014/main" id="{8FD889AE-4280-4F99-BCC5-312657B38E4D}"/>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93" name="フローチャート: 判断 292">
          <a:extLst>
            <a:ext uri="{FF2B5EF4-FFF2-40B4-BE49-F238E27FC236}">
              <a16:creationId xmlns:a16="http://schemas.microsoft.com/office/drawing/2014/main" id="{F5E58BAD-8264-4CEF-B285-AA8F8234FE39}"/>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94" name="フローチャート: 判断 293">
          <a:extLst>
            <a:ext uri="{FF2B5EF4-FFF2-40B4-BE49-F238E27FC236}">
              <a16:creationId xmlns:a16="http://schemas.microsoft.com/office/drawing/2014/main" id="{A15E4857-FCEC-46FB-8142-9E68EC44F1C5}"/>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95" name="フローチャート: 判断 294">
          <a:extLst>
            <a:ext uri="{FF2B5EF4-FFF2-40B4-BE49-F238E27FC236}">
              <a16:creationId xmlns:a16="http://schemas.microsoft.com/office/drawing/2014/main" id="{EDCCB00A-01C2-4BE0-B2AF-EA229196221D}"/>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96" name="フローチャート: 判断 295">
          <a:extLst>
            <a:ext uri="{FF2B5EF4-FFF2-40B4-BE49-F238E27FC236}">
              <a16:creationId xmlns:a16="http://schemas.microsoft.com/office/drawing/2014/main" id="{3EC44AE2-6D54-414A-BF1C-7825CC560F54}"/>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E6AED3C-1372-4DDF-A4C4-FACB42B23C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5FDB3F1-4B3B-42F8-8F9F-9E2BABA724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DA52033-8A03-4B1E-883F-8B2A65E994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B6E9890-C84B-499E-9488-61F943C9AE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2AC3E9-D146-4FEC-B4B6-9EF11E7D08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44233</xdr:rowOff>
    </xdr:from>
    <xdr:to>
      <xdr:col>46</xdr:col>
      <xdr:colOff>38100</xdr:colOff>
      <xdr:row>79</xdr:row>
      <xdr:rowOff>145833</xdr:rowOff>
    </xdr:to>
    <xdr:sp macro="" textlink="">
      <xdr:nvSpPr>
        <xdr:cNvPr id="302" name="楕円 301">
          <a:extLst>
            <a:ext uri="{FF2B5EF4-FFF2-40B4-BE49-F238E27FC236}">
              <a16:creationId xmlns:a16="http://schemas.microsoft.com/office/drawing/2014/main" id="{1F53BAA2-64F3-4880-995A-6BE30D7E33AC}"/>
            </a:ext>
          </a:extLst>
        </xdr:cNvPr>
        <xdr:cNvSpPr/>
      </xdr:nvSpPr>
      <xdr:spPr>
        <a:xfrm>
          <a:off x="8699500" y="135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114880</xdr:rowOff>
    </xdr:from>
    <xdr:to>
      <xdr:col>41</xdr:col>
      <xdr:colOff>101600</xdr:colOff>
      <xdr:row>79</xdr:row>
      <xdr:rowOff>45030</xdr:rowOff>
    </xdr:to>
    <xdr:sp macro="" textlink="">
      <xdr:nvSpPr>
        <xdr:cNvPr id="303" name="楕円 302">
          <a:extLst>
            <a:ext uri="{FF2B5EF4-FFF2-40B4-BE49-F238E27FC236}">
              <a16:creationId xmlns:a16="http://schemas.microsoft.com/office/drawing/2014/main" id="{7E0D8AFB-12CB-4271-8F7F-85D905DBD94F}"/>
            </a:ext>
          </a:extLst>
        </xdr:cNvPr>
        <xdr:cNvSpPr/>
      </xdr:nvSpPr>
      <xdr:spPr>
        <a:xfrm>
          <a:off x="7810500" y="134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165680</xdr:rowOff>
    </xdr:from>
    <xdr:to>
      <xdr:col>45</xdr:col>
      <xdr:colOff>177800</xdr:colOff>
      <xdr:row>79</xdr:row>
      <xdr:rowOff>95033</xdr:rowOff>
    </xdr:to>
    <xdr:cxnSp macro="">
      <xdr:nvCxnSpPr>
        <xdr:cNvPr id="304" name="直線コネクタ 303">
          <a:extLst>
            <a:ext uri="{FF2B5EF4-FFF2-40B4-BE49-F238E27FC236}">
              <a16:creationId xmlns:a16="http://schemas.microsoft.com/office/drawing/2014/main" id="{A1A04B08-78D8-4243-ABC3-150C71D8516C}"/>
            </a:ext>
          </a:extLst>
        </xdr:cNvPr>
        <xdr:cNvCxnSpPr/>
      </xdr:nvCxnSpPr>
      <xdr:spPr>
        <a:xfrm>
          <a:off x="7861300" y="13538780"/>
          <a:ext cx="889000" cy="1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05" name="n_1aveValue【公営住宅】&#10;一人当たり面積">
          <a:extLst>
            <a:ext uri="{FF2B5EF4-FFF2-40B4-BE49-F238E27FC236}">
              <a16:creationId xmlns:a16="http://schemas.microsoft.com/office/drawing/2014/main" id="{350F312D-CBB8-41D3-9C82-9EFE6F1C3637}"/>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06" name="n_2aveValue【公営住宅】&#10;一人当たり面積">
          <a:extLst>
            <a:ext uri="{FF2B5EF4-FFF2-40B4-BE49-F238E27FC236}">
              <a16:creationId xmlns:a16="http://schemas.microsoft.com/office/drawing/2014/main" id="{BB6AC796-73BB-4C0A-A2CB-80EC4F2833E1}"/>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07" name="n_3aveValue【公営住宅】&#10;一人当たり面積">
          <a:extLst>
            <a:ext uri="{FF2B5EF4-FFF2-40B4-BE49-F238E27FC236}">
              <a16:creationId xmlns:a16="http://schemas.microsoft.com/office/drawing/2014/main" id="{295C0E4E-9211-4F50-989B-91FCB5E256AD}"/>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162360</xdr:rowOff>
    </xdr:from>
    <xdr:ext cx="534377" cy="259045"/>
    <xdr:sp macro="" textlink="">
      <xdr:nvSpPr>
        <xdr:cNvPr id="308" name="n_2mainValue【公営住宅】&#10;一人当たり面積">
          <a:extLst>
            <a:ext uri="{FF2B5EF4-FFF2-40B4-BE49-F238E27FC236}">
              <a16:creationId xmlns:a16="http://schemas.microsoft.com/office/drawing/2014/main" id="{C3626B1A-71E6-434C-8759-4D8B68145267}"/>
            </a:ext>
          </a:extLst>
        </xdr:cNvPr>
        <xdr:cNvSpPr txBox="1"/>
      </xdr:nvSpPr>
      <xdr:spPr>
        <a:xfrm>
          <a:off x="8483111" y="133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77</xdr:row>
      <xdr:rowOff>61557</xdr:rowOff>
    </xdr:from>
    <xdr:ext cx="534377" cy="259045"/>
    <xdr:sp macro="" textlink="">
      <xdr:nvSpPr>
        <xdr:cNvPr id="309" name="n_3mainValue【公営住宅】&#10;一人当たり面積">
          <a:extLst>
            <a:ext uri="{FF2B5EF4-FFF2-40B4-BE49-F238E27FC236}">
              <a16:creationId xmlns:a16="http://schemas.microsoft.com/office/drawing/2014/main" id="{A2CE8912-7D1E-4BCF-AF1A-21141E4A101F}"/>
            </a:ext>
          </a:extLst>
        </xdr:cNvPr>
        <xdr:cNvSpPr txBox="1"/>
      </xdr:nvSpPr>
      <xdr:spPr>
        <a:xfrm>
          <a:off x="7594111" y="132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63DFA0A5-754D-4EBD-ADA1-BCA9FB5E05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4A86982C-6367-4309-914D-EDF3CA1F0F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B0BE89FE-BB11-4726-BB65-5A80ED9A77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AB882667-BBD7-4272-B1B6-BE33F5A3EA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44675ACD-A50C-4D69-8BBD-4AAD026F65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2F0E2291-6893-4710-9030-497DF7310B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6C3037E7-EC0D-467F-8753-7693DD3084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4C1DA55F-79C0-468C-B08C-F39CE0783C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C3A72DED-5C68-4C73-B3AE-3A545CADE2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E3236EA4-5AC9-4D1E-A5A7-579B0F9FA0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3F1A295B-A5FA-40AF-B3C8-0740F27091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3CC1E6B3-55B7-4C80-8637-B7AAFAB340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0D4CBE66-19E9-4D8E-A8B7-6184D6D6F0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3D953C97-C63A-494C-B920-46B694FEFF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A2A6A4DE-E100-4B83-B343-B025544337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7504620B-DB95-4C06-B623-2275637257D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21DF7115-CC4A-49C7-8D18-9FF181F6B6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D3CFD654-C395-48DC-8DDB-A407398CB1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BE904343-EB8C-48F3-810D-679513D0B0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13ABF9F4-DA0D-46D4-80A5-50C5DD8067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FA112ABF-7217-411D-9458-EFF3641FF6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5A4A15EB-E0A4-4CE1-BD24-1A847A4C37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7A3A5FE2-85E4-448C-A4AF-9589C96589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FA991ED1-A037-4F50-80D4-A087DCB774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24BCD93A-8956-4496-BFA5-C7CC0A72F5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E1B91037-2D13-4CDD-8F9B-9465229549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a:extLst>
            <a:ext uri="{FF2B5EF4-FFF2-40B4-BE49-F238E27FC236}">
              <a16:creationId xmlns:a16="http://schemas.microsoft.com/office/drawing/2014/main" id="{12E0BAA6-572B-4AD4-921C-8976645F7E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a:extLst>
            <a:ext uri="{FF2B5EF4-FFF2-40B4-BE49-F238E27FC236}">
              <a16:creationId xmlns:a16="http://schemas.microsoft.com/office/drawing/2014/main" id="{2DF0AB06-A0E0-4CDB-8AFB-D9A81BEF401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a:extLst>
            <a:ext uri="{FF2B5EF4-FFF2-40B4-BE49-F238E27FC236}">
              <a16:creationId xmlns:a16="http://schemas.microsoft.com/office/drawing/2014/main" id="{CBCB434F-153A-4F11-9444-AB8DDDEEA5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a:extLst>
            <a:ext uri="{FF2B5EF4-FFF2-40B4-BE49-F238E27FC236}">
              <a16:creationId xmlns:a16="http://schemas.microsoft.com/office/drawing/2014/main" id="{5E837B95-A640-4C31-B112-5EA3E86D29B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a:extLst>
            <a:ext uri="{FF2B5EF4-FFF2-40B4-BE49-F238E27FC236}">
              <a16:creationId xmlns:a16="http://schemas.microsoft.com/office/drawing/2014/main" id="{5D40DDC2-5690-462F-9FDB-33EC0C67A8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a:extLst>
            <a:ext uri="{FF2B5EF4-FFF2-40B4-BE49-F238E27FC236}">
              <a16:creationId xmlns:a16="http://schemas.microsoft.com/office/drawing/2014/main" id="{EB8AD92B-96C0-4AAE-A9D5-8B588A880C8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a:extLst>
            <a:ext uri="{FF2B5EF4-FFF2-40B4-BE49-F238E27FC236}">
              <a16:creationId xmlns:a16="http://schemas.microsoft.com/office/drawing/2014/main" id="{F7FB40E2-8879-4ADC-953C-3901E089691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a:extLst>
            <a:ext uri="{FF2B5EF4-FFF2-40B4-BE49-F238E27FC236}">
              <a16:creationId xmlns:a16="http://schemas.microsoft.com/office/drawing/2014/main" id="{07EC5FF3-A6A0-422B-BBA2-7DC9ED06A9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a:extLst>
            <a:ext uri="{FF2B5EF4-FFF2-40B4-BE49-F238E27FC236}">
              <a16:creationId xmlns:a16="http://schemas.microsoft.com/office/drawing/2014/main" id="{1C517B20-FB61-4A59-A8E9-3B1C91CFE0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a:extLst>
            <a:ext uri="{FF2B5EF4-FFF2-40B4-BE49-F238E27FC236}">
              <a16:creationId xmlns:a16="http://schemas.microsoft.com/office/drawing/2014/main" id="{0842663C-9C5B-44DF-92A8-D663081FDD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a:extLst>
            <a:ext uri="{FF2B5EF4-FFF2-40B4-BE49-F238E27FC236}">
              <a16:creationId xmlns:a16="http://schemas.microsoft.com/office/drawing/2014/main" id="{094A325E-7703-454A-8BC5-7511C87F44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a:extLst>
            <a:ext uri="{FF2B5EF4-FFF2-40B4-BE49-F238E27FC236}">
              <a16:creationId xmlns:a16="http://schemas.microsoft.com/office/drawing/2014/main" id="{F4BF100C-0F9F-4DE6-841B-0A6F1481C5F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a:extLst>
            <a:ext uri="{FF2B5EF4-FFF2-40B4-BE49-F238E27FC236}">
              <a16:creationId xmlns:a16="http://schemas.microsoft.com/office/drawing/2014/main" id="{90AB2131-E489-42AE-B7D8-A96383DAEF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a:extLst>
            <a:ext uri="{FF2B5EF4-FFF2-40B4-BE49-F238E27FC236}">
              <a16:creationId xmlns:a16="http://schemas.microsoft.com/office/drawing/2014/main" id="{EA538BB5-2366-476D-801E-7A55681207A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a:extLst>
            <a:ext uri="{FF2B5EF4-FFF2-40B4-BE49-F238E27FC236}">
              <a16:creationId xmlns:a16="http://schemas.microsoft.com/office/drawing/2014/main" id="{483088F9-65E4-43EB-A3CF-36F295E058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51" name="直線コネクタ 350">
          <a:extLst>
            <a:ext uri="{FF2B5EF4-FFF2-40B4-BE49-F238E27FC236}">
              <a16:creationId xmlns:a16="http://schemas.microsoft.com/office/drawing/2014/main" id="{A0300ACB-44EE-4A00-AA5E-C47263492E7A}"/>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52" name="【認定こども園・幼稚園・保育所】&#10;有形固定資産減価償却率最小値テキスト">
          <a:extLst>
            <a:ext uri="{FF2B5EF4-FFF2-40B4-BE49-F238E27FC236}">
              <a16:creationId xmlns:a16="http://schemas.microsoft.com/office/drawing/2014/main" id="{C071FE8E-9EC7-4581-A49C-5553937B1615}"/>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53" name="直線コネクタ 352">
          <a:extLst>
            <a:ext uri="{FF2B5EF4-FFF2-40B4-BE49-F238E27FC236}">
              <a16:creationId xmlns:a16="http://schemas.microsoft.com/office/drawing/2014/main" id="{115FCB54-46D9-40F1-B4AA-7566C3B49E3F}"/>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4" name="【認定こども園・幼稚園・保育所】&#10;有形固定資産減価償却率最大値テキスト">
          <a:extLst>
            <a:ext uri="{FF2B5EF4-FFF2-40B4-BE49-F238E27FC236}">
              <a16:creationId xmlns:a16="http://schemas.microsoft.com/office/drawing/2014/main" id="{A63AD4E5-48B0-4685-A6E7-D9E38C760C4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5" name="直線コネクタ 354">
          <a:extLst>
            <a:ext uri="{FF2B5EF4-FFF2-40B4-BE49-F238E27FC236}">
              <a16:creationId xmlns:a16="http://schemas.microsoft.com/office/drawing/2014/main" id="{777DCC30-30BE-48D4-8352-2A40FF8A48C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56" name="【認定こども園・幼稚園・保育所】&#10;有形固定資産減価償却率平均値テキスト">
          <a:extLst>
            <a:ext uri="{FF2B5EF4-FFF2-40B4-BE49-F238E27FC236}">
              <a16:creationId xmlns:a16="http://schemas.microsoft.com/office/drawing/2014/main" id="{FFDCB22B-0307-42CD-BE53-D74B9D6620F2}"/>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57" name="フローチャート: 判断 356">
          <a:extLst>
            <a:ext uri="{FF2B5EF4-FFF2-40B4-BE49-F238E27FC236}">
              <a16:creationId xmlns:a16="http://schemas.microsoft.com/office/drawing/2014/main" id="{9847E3F5-EFC3-41C3-ADD3-88B4FD8C4D01}"/>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58" name="フローチャート: 判断 357">
          <a:extLst>
            <a:ext uri="{FF2B5EF4-FFF2-40B4-BE49-F238E27FC236}">
              <a16:creationId xmlns:a16="http://schemas.microsoft.com/office/drawing/2014/main" id="{42A485AA-016B-46D2-B1F3-CF0214EE41F9}"/>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59" name="フローチャート: 判断 358">
          <a:extLst>
            <a:ext uri="{FF2B5EF4-FFF2-40B4-BE49-F238E27FC236}">
              <a16:creationId xmlns:a16="http://schemas.microsoft.com/office/drawing/2014/main" id="{0C5382E3-FF0B-4B88-8E2E-ED75493D45FC}"/>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60" name="フローチャート: 判断 359">
          <a:extLst>
            <a:ext uri="{FF2B5EF4-FFF2-40B4-BE49-F238E27FC236}">
              <a16:creationId xmlns:a16="http://schemas.microsoft.com/office/drawing/2014/main" id="{59C5DFEB-7014-40B5-A180-487D3FD6A85B}"/>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339A1A52-83F8-4989-A53A-390396715F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13ADF0A0-0CAE-428C-9C09-A2A1D57A1C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F9FAC69C-C9E9-449F-BEE1-A7659A7EA0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BBD99640-C6EF-473C-B32F-517B4D0943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8558F82D-0DB0-4F4C-BD87-0C058D72BE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10704</xdr:rowOff>
    </xdr:from>
    <xdr:to>
      <xdr:col>76</xdr:col>
      <xdr:colOff>165100</xdr:colOff>
      <xdr:row>34</xdr:row>
      <xdr:rowOff>112304</xdr:rowOff>
    </xdr:to>
    <xdr:sp macro="" textlink="">
      <xdr:nvSpPr>
        <xdr:cNvPr id="366" name="楕円 365">
          <a:extLst>
            <a:ext uri="{FF2B5EF4-FFF2-40B4-BE49-F238E27FC236}">
              <a16:creationId xmlns:a16="http://schemas.microsoft.com/office/drawing/2014/main" id="{3E2C1411-291F-4465-8CE5-D22CB7125BE8}"/>
            </a:ext>
          </a:extLst>
        </xdr:cNvPr>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10704</xdr:rowOff>
    </xdr:from>
    <xdr:to>
      <xdr:col>72</xdr:col>
      <xdr:colOff>38100</xdr:colOff>
      <xdr:row>34</xdr:row>
      <xdr:rowOff>112304</xdr:rowOff>
    </xdr:to>
    <xdr:sp macro="" textlink="">
      <xdr:nvSpPr>
        <xdr:cNvPr id="367" name="楕円 366">
          <a:extLst>
            <a:ext uri="{FF2B5EF4-FFF2-40B4-BE49-F238E27FC236}">
              <a16:creationId xmlns:a16="http://schemas.microsoft.com/office/drawing/2014/main" id="{5620A4DA-E6CD-4285-A401-7D040A2CEF17}"/>
            </a:ext>
          </a:extLst>
        </xdr:cNvPr>
        <xdr:cNvSpPr/>
      </xdr:nvSpPr>
      <xdr:spPr>
        <a:xfrm>
          <a:off x="13652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61504</xdr:rowOff>
    </xdr:from>
    <xdr:to>
      <xdr:col>76</xdr:col>
      <xdr:colOff>114300</xdr:colOff>
      <xdr:row>34</xdr:row>
      <xdr:rowOff>61504</xdr:rowOff>
    </xdr:to>
    <xdr:cxnSp macro="">
      <xdr:nvCxnSpPr>
        <xdr:cNvPr id="368" name="直線コネクタ 367">
          <a:extLst>
            <a:ext uri="{FF2B5EF4-FFF2-40B4-BE49-F238E27FC236}">
              <a16:creationId xmlns:a16="http://schemas.microsoft.com/office/drawing/2014/main" id="{E05E89BE-4280-49C8-9B7A-874E86C70DC5}"/>
            </a:ext>
          </a:extLst>
        </xdr:cNvPr>
        <xdr:cNvCxnSpPr/>
      </xdr:nvCxnSpPr>
      <xdr:spPr>
        <a:xfrm>
          <a:off x="13703300" y="5890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69" name="n_1aveValue【認定こども園・幼稚園・保育所】&#10;有形固定資産減価償却率">
          <a:extLst>
            <a:ext uri="{FF2B5EF4-FFF2-40B4-BE49-F238E27FC236}">
              <a16:creationId xmlns:a16="http://schemas.microsoft.com/office/drawing/2014/main" id="{4FACBAFA-8172-4225-8844-DD8709A208A7}"/>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70" name="n_2aveValue【認定こども園・幼稚園・保育所】&#10;有形固定資産減価償却率">
          <a:extLst>
            <a:ext uri="{FF2B5EF4-FFF2-40B4-BE49-F238E27FC236}">
              <a16:creationId xmlns:a16="http://schemas.microsoft.com/office/drawing/2014/main" id="{5BDE2E48-3344-4590-97A4-20CA4D1ED03A}"/>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371" name="n_3aveValue【認定こども園・幼稚園・保育所】&#10;有形固定資産減価償却率">
          <a:extLst>
            <a:ext uri="{FF2B5EF4-FFF2-40B4-BE49-F238E27FC236}">
              <a16:creationId xmlns:a16="http://schemas.microsoft.com/office/drawing/2014/main" id="{BC8DEF31-AC5E-4947-953D-FAE1AB3E0480}"/>
            </a:ext>
          </a:extLst>
        </xdr:cNvPr>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372" name="n_2mainValue【認定こども園・幼稚園・保育所】&#10;有形固定資産減価償却率">
          <a:extLst>
            <a:ext uri="{FF2B5EF4-FFF2-40B4-BE49-F238E27FC236}">
              <a16:creationId xmlns:a16="http://schemas.microsoft.com/office/drawing/2014/main" id="{B47CE9E3-8F5D-44AA-98A7-C391ECB006FF}"/>
            </a:ext>
          </a:extLst>
        </xdr:cNvPr>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128831</xdr:rowOff>
    </xdr:from>
    <xdr:ext cx="405111" cy="259045"/>
    <xdr:sp macro="" textlink="">
      <xdr:nvSpPr>
        <xdr:cNvPr id="373" name="n_3mainValue【認定こども園・幼稚園・保育所】&#10;有形固定資産減価償却率">
          <a:extLst>
            <a:ext uri="{FF2B5EF4-FFF2-40B4-BE49-F238E27FC236}">
              <a16:creationId xmlns:a16="http://schemas.microsoft.com/office/drawing/2014/main" id="{7CBE7E5D-54C8-4AC1-B9A9-DB504BF46AB7}"/>
            </a:ext>
          </a:extLst>
        </xdr:cNvPr>
        <xdr:cNvSpPr txBox="1"/>
      </xdr:nvSpPr>
      <xdr:spPr>
        <a:xfrm>
          <a:off x="13500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6367088A-6316-4873-84CA-7F375B4537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6735A044-3EF6-4413-9B29-80D952D7BE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546B813A-08DD-4FB7-BFB2-8CE01A3488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EB08FCDA-BD92-4C72-91BE-A43B319107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776369C1-4719-4316-8FC6-8EC538FFE3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D8D4EFEA-A899-4167-A12D-EBC6C73DD0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15BB43B9-E31E-4393-8A25-8D41FDD590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A75A6BF6-633D-493C-A8B6-E671A346C2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a16="http://schemas.microsoft.com/office/drawing/2014/main" id="{A73A2384-57E2-42FE-9888-1EBB616349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a16="http://schemas.microsoft.com/office/drawing/2014/main" id="{00573BFD-89F6-4182-B5DC-227E063165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4" name="直線コネクタ 383">
          <a:extLst>
            <a:ext uri="{FF2B5EF4-FFF2-40B4-BE49-F238E27FC236}">
              <a16:creationId xmlns:a16="http://schemas.microsoft.com/office/drawing/2014/main" id="{2443C516-0F15-40DB-8299-B04B7417F3A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D88E95DB-6452-428E-A3B9-B5FBD3F8F6A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6" name="直線コネクタ 385">
          <a:extLst>
            <a:ext uri="{FF2B5EF4-FFF2-40B4-BE49-F238E27FC236}">
              <a16:creationId xmlns:a16="http://schemas.microsoft.com/office/drawing/2014/main" id="{2CD5607A-C2A1-42A6-AE12-02377626C2F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7" name="テキスト ボックス 386">
          <a:extLst>
            <a:ext uri="{FF2B5EF4-FFF2-40B4-BE49-F238E27FC236}">
              <a16:creationId xmlns:a16="http://schemas.microsoft.com/office/drawing/2014/main" id="{00FCDBE0-7484-4742-A03B-41F8D506240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8" name="直線コネクタ 387">
          <a:extLst>
            <a:ext uri="{FF2B5EF4-FFF2-40B4-BE49-F238E27FC236}">
              <a16:creationId xmlns:a16="http://schemas.microsoft.com/office/drawing/2014/main" id="{61392BB8-17AF-4E5D-8B35-3A0631ACFA0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9" name="テキスト ボックス 388">
          <a:extLst>
            <a:ext uri="{FF2B5EF4-FFF2-40B4-BE49-F238E27FC236}">
              <a16:creationId xmlns:a16="http://schemas.microsoft.com/office/drawing/2014/main" id="{02D1BA0D-AEE4-4D2B-A36B-544762C2D9F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0" name="直線コネクタ 389">
          <a:extLst>
            <a:ext uri="{FF2B5EF4-FFF2-40B4-BE49-F238E27FC236}">
              <a16:creationId xmlns:a16="http://schemas.microsoft.com/office/drawing/2014/main" id="{EBD2687C-337F-4496-B81C-AD54BCE5A91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1" name="テキスト ボックス 390">
          <a:extLst>
            <a:ext uri="{FF2B5EF4-FFF2-40B4-BE49-F238E27FC236}">
              <a16:creationId xmlns:a16="http://schemas.microsoft.com/office/drawing/2014/main" id="{67BDFA80-E2E1-40E2-9E1E-C78CB8D1BF5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2" name="直線コネクタ 391">
          <a:extLst>
            <a:ext uri="{FF2B5EF4-FFF2-40B4-BE49-F238E27FC236}">
              <a16:creationId xmlns:a16="http://schemas.microsoft.com/office/drawing/2014/main" id="{06B2BC6E-E9AD-4B7B-B496-86F8FAD9583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3" name="テキスト ボックス 392">
          <a:extLst>
            <a:ext uri="{FF2B5EF4-FFF2-40B4-BE49-F238E27FC236}">
              <a16:creationId xmlns:a16="http://schemas.microsoft.com/office/drawing/2014/main" id="{E5971279-6E0D-4AF9-BCB4-F8AA3BD447C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4" name="直線コネクタ 393">
          <a:extLst>
            <a:ext uri="{FF2B5EF4-FFF2-40B4-BE49-F238E27FC236}">
              <a16:creationId xmlns:a16="http://schemas.microsoft.com/office/drawing/2014/main" id="{D4727F5C-D885-473D-9D55-CF5CF4A0D83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5" name="テキスト ボックス 394">
          <a:extLst>
            <a:ext uri="{FF2B5EF4-FFF2-40B4-BE49-F238E27FC236}">
              <a16:creationId xmlns:a16="http://schemas.microsoft.com/office/drawing/2014/main" id="{79A8FBFD-FFD1-4A55-A3BE-878CC4D5A67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7CDBE465-4034-4C98-BC6F-02337C76E3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a:extLst>
            <a:ext uri="{FF2B5EF4-FFF2-40B4-BE49-F238E27FC236}">
              <a16:creationId xmlns:a16="http://schemas.microsoft.com/office/drawing/2014/main" id="{F70417FB-C899-4526-8B79-8D7CF3DAF5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a:extLst>
            <a:ext uri="{FF2B5EF4-FFF2-40B4-BE49-F238E27FC236}">
              <a16:creationId xmlns:a16="http://schemas.microsoft.com/office/drawing/2014/main" id="{FDBE2BDB-A813-46EC-8AB3-49178DE64D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99" name="直線コネクタ 398">
          <a:extLst>
            <a:ext uri="{FF2B5EF4-FFF2-40B4-BE49-F238E27FC236}">
              <a16:creationId xmlns:a16="http://schemas.microsoft.com/office/drawing/2014/main" id="{84CEFF96-4F5D-4A90-A121-17935A28A18F}"/>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00" name="【認定こども園・幼稚園・保育所】&#10;一人当たり面積最小値テキスト">
          <a:extLst>
            <a:ext uri="{FF2B5EF4-FFF2-40B4-BE49-F238E27FC236}">
              <a16:creationId xmlns:a16="http://schemas.microsoft.com/office/drawing/2014/main" id="{6BBFAF6D-228F-4B02-95B0-AE969BA89999}"/>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01" name="直線コネクタ 400">
          <a:extLst>
            <a:ext uri="{FF2B5EF4-FFF2-40B4-BE49-F238E27FC236}">
              <a16:creationId xmlns:a16="http://schemas.microsoft.com/office/drawing/2014/main" id="{E119DE89-3FC5-400A-808A-88D87D9E557D}"/>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02" name="【認定こども園・幼稚園・保育所】&#10;一人当たり面積最大値テキスト">
          <a:extLst>
            <a:ext uri="{FF2B5EF4-FFF2-40B4-BE49-F238E27FC236}">
              <a16:creationId xmlns:a16="http://schemas.microsoft.com/office/drawing/2014/main" id="{4DFEF4F8-FA8D-4FB8-892C-3F34CB18F20D}"/>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03" name="直線コネクタ 402">
          <a:extLst>
            <a:ext uri="{FF2B5EF4-FFF2-40B4-BE49-F238E27FC236}">
              <a16:creationId xmlns:a16="http://schemas.microsoft.com/office/drawing/2014/main" id="{DF4F4455-8F79-4074-B88C-431BE69BA426}"/>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04" name="【認定こども園・幼稚園・保育所】&#10;一人当たり面積平均値テキスト">
          <a:extLst>
            <a:ext uri="{FF2B5EF4-FFF2-40B4-BE49-F238E27FC236}">
              <a16:creationId xmlns:a16="http://schemas.microsoft.com/office/drawing/2014/main" id="{44CCBB6C-6B7D-4F1F-8F0B-E5FBA85DBEB2}"/>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05" name="フローチャート: 判断 404">
          <a:extLst>
            <a:ext uri="{FF2B5EF4-FFF2-40B4-BE49-F238E27FC236}">
              <a16:creationId xmlns:a16="http://schemas.microsoft.com/office/drawing/2014/main" id="{5357F0C2-4598-47DF-9028-3FE3DA52E16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06" name="フローチャート: 判断 405">
          <a:extLst>
            <a:ext uri="{FF2B5EF4-FFF2-40B4-BE49-F238E27FC236}">
              <a16:creationId xmlns:a16="http://schemas.microsoft.com/office/drawing/2014/main" id="{7D91E2A5-F5F0-42C9-90AF-428557664969}"/>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07" name="フローチャート: 判断 406">
          <a:extLst>
            <a:ext uri="{FF2B5EF4-FFF2-40B4-BE49-F238E27FC236}">
              <a16:creationId xmlns:a16="http://schemas.microsoft.com/office/drawing/2014/main" id="{61D0FB0A-E915-48CB-84A7-27E3E31C7833}"/>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08" name="フローチャート: 判断 407">
          <a:extLst>
            <a:ext uri="{FF2B5EF4-FFF2-40B4-BE49-F238E27FC236}">
              <a16:creationId xmlns:a16="http://schemas.microsoft.com/office/drawing/2014/main" id="{CD78F299-6357-4028-9E8C-249E066DCE13}"/>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B970703B-9CFE-43E6-8771-CF96954078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926D81ED-C6A6-4B71-A07E-E666A586482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FAACAEBE-94B5-4507-9E8B-C45AD9B1EC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5956328-D41B-4791-9889-C7C7740D91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DF384EF-FC2E-4181-AE65-0FC8BCF168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52615</xdr:rowOff>
    </xdr:from>
    <xdr:to>
      <xdr:col>107</xdr:col>
      <xdr:colOff>101600</xdr:colOff>
      <xdr:row>38</xdr:row>
      <xdr:rowOff>154215</xdr:rowOff>
    </xdr:to>
    <xdr:sp macro="" textlink="">
      <xdr:nvSpPr>
        <xdr:cNvPr id="414" name="楕円 413">
          <a:extLst>
            <a:ext uri="{FF2B5EF4-FFF2-40B4-BE49-F238E27FC236}">
              <a16:creationId xmlns:a16="http://schemas.microsoft.com/office/drawing/2014/main" id="{7AADFE92-8231-43BC-A217-F59002EE13BC}"/>
            </a:ext>
          </a:extLst>
        </xdr:cNvPr>
        <xdr:cNvSpPr/>
      </xdr:nvSpPr>
      <xdr:spPr>
        <a:xfrm>
          <a:off x="20383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165826</xdr:rowOff>
    </xdr:from>
    <xdr:to>
      <xdr:col>102</xdr:col>
      <xdr:colOff>165100</xdr:colOff>
      <xdr:row>33</xdr:row>
      <xdr:rowOff>95976</xdr:rowOff>
    </xdr:to>
    <xdr:sp macro="" textlink="">
      <xdr:nvSpPr>
        <xdr:cNvPr id="415" name="楕円 414">
          <a:extLst>
            <a:ext uri="{FF2B5EF4-FFF2-40B4-BE49-F238E27FC236}">
              <a16:creationId xmlns:a16="http://schemas.microsoft.com/office/drawing/2014/main" id="{6855C5C8-6EFF-4077-A4CD-DD0AA0EC4564}"/>
            </a:ext>
          </a:extLst>
        </xdr:cNvPr>
        <xdr:cNvSpPr/>
      </xdr:nvSpPr>
      <xdr:spPr>
        <a:xfrm>
          <a:off x="19494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45176</xdr:rowOff>
    </xdr:from>
    <xdr:to>
      <xdr:col>107</xdr:col>
      <xdr:colOff>50800</xdr:colOff>
      <xdr:row>38</xdr:row>
      <xdr:rowOff>103415</xdr:rowOff>
    </xdr:to>
    <xdr:cxnSp macro="">
      <xdr:nvCxnSpPr>
        <xdr:cNvPr id="416" name="直線コネクタ 415">
          <a:extLst>
            <a:ext uri="{FF2B5EF4-FFF2-40B4-BE49-F238E27FC236}">
              <a16:creationId xmlns:a16="http://schemas.microsoft.com/office/drawing/2014/main" id="{59A0295C-CF91-4775-B292-DABD4C29EC8B}"/>
            </a:ext>
          </a:extLst>
        </xdr:cNvPr>
        <xdr:cNvCxnSpPr/>
      </xdr:nvCxnSpPr>
      <xdr:spPr>
        <a:xfrm>
          <a:off x="19545300" y="5703026"/>
          <a:ext cx="889000" cy="9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17" name="n_1aveValue【認定こども園・幼稚園・保育所】&#10;一人当たり面積">
          <a:extLst>
            <a:ext uri="{FF2B5EF4-FFF2-40B4-BE49-F238E27FC236}">
              <a16:creationId xmlns:a16="http://schemas.microsoft.com/office/drawing/2014/main" id="{8690F9DA-4E6C-4A33-A22E-82506FCC325C}"/>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18" name="n_2aveValue【認定こども園・幼稚園・保育所】&#10;一人当たり面積">
          <a:extLst>
            <a:ext uri="{FF2B5EF4-FFF2-40B4-BE49-F238E27FC236}">
              <a16:creationId xmlns:a16="http://schemas.microsoft.com/office/drawing/2014/main" id="{C83430E8-408D-4941-AF27-ED6E20312D43}"/>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19" name="n_3aveValue【認定こども園・幼稚園・保育所】&#10;一人当たり面積">
          <a:extLst>
            <a:ext uri="{FF2B5EF4-FFF2-40B4-BE49-F238E27FC236}">
              <a16:creationId xmlns:a16="http://schemas.microsoft.com/office/drawing/2014/main" id="{F4E2A2E7-BC37-40C0-A857-46C5F2BF2122}"/>
            </a:ext>
          </a:extLst>
        </xdr:cNvPr>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170741</xdr:rowOff>
    </xdr:from>
    <xdr:ext cx="469744" cy="259045"/>
    <xdr:sp macro="" textlink="">
      <xdr:nvSpPr>
        <xdr:cNvPr id="420" name="n_2mainValue【認定こども園・幼稚園・保育所】&#10;一人当たり面積">
          <a:extLst>
            <a:ext uri="{FF2B5EF4-FFF2-40B4-BE49-F238E27FC236}">
              <a16:creationId xmlns:a16="http://schemas.microsoft.com/office/drawing/2014/main" id="{EA7E3481-B379-4189-AC47-0A0A97836084}"/>
            </a:ext>
          </a:extLst>
        </xdr:cNvPr>
        <xdr:cNvSpPr txBox="1"/>
      </xdr:nvSpPr>
      <xdr:spPr>
        <a:xfrm>
          <a:off x="20199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112503</xdr:rowOff>
    </xdr:from>
    <xdr:ext cx="469744" cy="259045"/>
    <xdr:sp macro="" textlink="">
      <xdr:nvSpPr>
        <xdr:cNvPr id="421" name="n_3mainValue【認定こども園・幼稚園・保育所】&#10;一人当たり面積">
          <a:extLst>
            <a:ext uri="{FF2B5EF4-FFF2-40B4-BE49-F238E27FC236}">
              <a16:creationId xmlns:a16="http://schemas.microsoft.com/office/drawing/2014/main" id="{A0FF8A30-8CA2-425D-86B7-C978DCFEBEAB}"/>
            </a:ext>
          </a:extLst>
        </xdr:cNvPr>
        <xdr:cNvSpPr txBox="1"/>
      </xdr:nvSpPr>
      <xdr:spPr>
        <a:xfrm>
          <a:off x="19310427" y="54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a:extLst>
            <a:ext uri="{FF2B5EF4-FFF2-40B4-BE49-F238E27FC236}">
              <a16:creationId xmlns:a16="http://schemas.microsoft.com/office/drawing/2014/main" id="{A90D530A-D86B-4D19-AA57-5CFFB1472D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a:extLst>
            <a:ext uri="{FF2B5EF4-FFF2-40B4-BE49-F238E27FC236}">
              <a16:creationId xmlns:a16="http://schemas.microsoft.com/office/drawing/2014/main" id="{D50DD87B-1E43-4CF9-AA02-17208258DA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a:extLst>
            <a:ext uri="{FF2B5EF4-FFF2-40B4-BE49-F238E27FC236}">
              <a16:creationId xmlns:a16="http://schemas.microsoft.com/office/drawing/2014/main" id="{262FAFB4-8614-4B42-B1B4-41D49DA7AD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a:extLst>
            <a:ext uri="{FF2B5EF4-FFF2-40B4-BE49-F238E27FC236}">
              <a16:creationId xmlns:a16="http://schemas.microsoft.com/office/drawing/2014/main" id="{F67181E0-5FD3-41B7-8FE9-74FCF124C9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a:extLst>
            <a:ext uri="{FF2B5EF4-FFF2-40B4-BE49-F238E27FC236}">
              <a16:creationId xmlns:a16="http://schemas.microsoft.com/office/drawing/2014/main" id="{99F3FED5-4DAE-40EF-8DC0-BC45859264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a:extLst>
            <a:ext uri="{FF2B5EF4-FFF2-40B4-BE49-F238E27FC236}">
              <a16:creationId xmlns:a16="http://schemas.microsoft.com/office/drawing/2014/main" id="{99403F2F-E4BD-4470-8368-29E3BB09B9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a:extLst>
            <a:ext uri="{FF2B5EF4-FFF2-40B4-BE49-F238E27FC236}">
              <a16:creationId xmlns:a16="http://schemas.microsoft.com/office/drawing/2014/main" id="{A222325E-C5D6-4C57-9F09-ED6D6DDB7D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a:extLst>
            <a:ext uri="{FF2B5EF4-FFF2-40B4-BE49-F238E27FC236}">
              <a16:creationId xmlns:a16="http://schemas.microsoft.com/office/drawing/2014/main" id="{98602815-6C07-456E-A000-71DA2CACED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a:extLst>
            <a:ext uri="{FF2B5EF4-FFF2-40B4-BE49-F238E27FC236}">
              <a16:creationId xmlns:a16="http://schemas.microsoft.com/office/drawing/2014/main" id="{A1313F12-1961-406A-95BD-14B603A39B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a:extLst>
            <a:ext uri="{FF2B5EF4-FFF2-40B4-BE49-F238E27FC236}">
              <a16:creationId xmlns:a16="http://schemas.microsoft.com/office/drawing/2014/main" id="{3DE5B8E9-3C6C-420C-A677-B22ADD5437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2" name="テキスト ボックス 431">
          <a:extLst>
            <a:ext uri="{FF2B5EF4-FFF2-40B4-BE49-F238E27FC236}">
              <a16:creationId xmlns:a16="http://schemas.microsoft.com/office/drawing/2014/main" id="{987175C3-9B96-4380-9E67-8EAD226875B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a:extLst>
            <a:ext uri="{FF2B5EF4-FFF2-40B4-BE49-F238E27FC236}">
              <a16:creationId xmlns:a16="http://schemas.microsoft.com/office/drawing/2014/main" id="{75B85617-1751-44F9-850B-1DA72B27BA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a:extLst>
            <a:ext uri="{FF2B5EF4-FFF2-40B4-BE49-F238E27FC236}">
              <a16:creationId xmlns:a16="http://schemas.microsoft.com/office/drawing/2014/main" id="{4F91826A-B118-44A6-82D4-D165F3BF094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a:extLst>
            <a:ext uri="{FF2B5EF4-FFF2-40B4-BE49-F238E27FC236}">
              <a16:creationId xmlns:a16="http://schemas.microsoft.com/office/drawing/2014/main" id="{09C87CF8-EBF3-4CD6-83F9-A73F76DE55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a:extLst>
            <a:ext uri="{FF2B5EF4-FFF2-40B4-BE49-F238E27FC236}">
              <a16:creationId xmlns:a16="http://schemas.microsoft.com/office/drawing/2014/main" id="{192EE973-FD7C-4D03-993B-3F97C5AC918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a:extLst>
            <a:ext uri="{FF2B5EF4-FFF2-40B4-BE49-F238E27FC236}">
              <a16:creationId xmlns:a16="http://schemas.microsoft.com/office/drawing/2014/main" id="{1CD19CAE-8213-4996-9596-E4B57BB234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a:extLst>
            <a:ext uri="{FF2B5EF4-FFF2-40B4-BE49-F238E27FC236}">
              <a16:creationId xmlns:a16="http://schemas.microsoft.com/office/drawing/2014/main" id="{62BBC70F-C8D0-4F17-8E5F-5CA2B7FB5F4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a:extLst>
            <a:ext uri="{FF2B5EF4-FFF2-40B4-BE49-F238E27FC236}">
              <a16:creationId xmlns:a16="http://schemas.microsoft.com/office/drawing/2014/main" id="{86C24222-EEB0-40A0-9537-E43D19995EF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a:extLst>
            <a:ext uri="{FF2B5EF4-FFF2-40B4-BE49-F238E27FC236}">
              <a16:creationId xmlns:a16="http://schemas.microsoft.com/office/drawing/2014/main" id="{7FBA409E-3517-4011-88F7-EECB53BAAAF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a:extLst>
            <a:ext uri="{FF2B5EF4-FFF2-40B4-BE49-F238E27FC236}">
              <a16:creationId xmlns:a16="http://schemas.microsoft.com/office/drawing/2014/main" id="{E5FECFE1-6EBB-4584-A1A3-DD0BE0F0C9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F0AF40F7-2853-40E2-9DB2-28A4C047AEB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20E1C6C1-5F7A-4BB4-833A-29D65CAD6D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88057A55-ED9C-45E1-BC72-9A175AFEF68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a:extLst>
            <a:ext uri="{FF2B5EF4-FFF2-40B4-BE49-F238E27FC236}">
              <a16:creationId xmlns:a16="http://schemas.microsoft.com/office/drawing/2014/main" id="{2D8EE649-A8D8-4A63-B6BD-F891E48050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46" name="直線コネクタ 445">
          <a:extLst>
            <a:ext uri="{FF2B5EF4-FFF2-40B4-BE49-F238E27FC236}">
              <a16:creationId xmlns:a16="http://schemas.microsoft.com/office/drawing/2014/main" id="{902840D4-2370-4B2A-A366-71D93B83E44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47" name="【学校施設】&#10;有形固定資産減価償却率最小値テキスト">
          <a:extLst>
            <a:ext uri="{FF2B5EF4-FFF2-40B4-BE49-F238E27FC236}">
              <a16:creationId xmlns:a16="http://schemas.microsoft.com/office/drawing/2014/main" id="{E03FE8AB-7F2A-4EA9-ABB4-E55A1B4456B2}"/>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48" name="直線コネクタ 447">
          <a:extLst>
            <a:ext uri="{FF2B5EF4-FFF2-40B4-BE49-F238E27FC236}">
              <a16:creationId xmlns:a16="http://schemas.microsoft.com/office/drawing/2014/main" id="{3F43058F-9531-4E21-B7B9-356D68D09CA5}"/>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49" name="【学校施設】&#10;有形固定資産減価償却率最大値テキスト">
          <a:extLst>
            <a:ext uri="{FF2B5EF4-FFF2-40B4-BE49-F238E27FC236}">
              <a16:creationId xmlns:a16="http://schemas.microsoft.com/office/drawing/2014/main" id="{82741B7C-6DC8-47BA-8D8C-C3CA21515BD3}"/>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50" name="直線コネクタ 449">
          <a:extLst>
            <a:ext uri="{FF2B5EF4-FFF2-40B4-BE49-F238E27FC236}">
              <a16:creationId xmlns:a16="http://schemas.microsoft.com/office/drawing/2014/main" id="{462214F8-0805-4EDC-903F-037D5C45F41C}"/>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1" name="【学校施設】&#10;有形固定資産減価償却率平均値テキスト">
          <a:extLst>
            <a:ext uri="{FF2B5EF4-FFF2-40B4-BE49-F238E27FC236}">
              <a16:creationId xmlns:a16="http://schemas.microsoft.com/office/drawing/2014/main" id="{5112316A-C320-4BCA-9786-0C50493F86DB}"/>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2" name="フローチャート: 判断 451">
          <a:extLst>
            <a:ext uri="{FF2B5EF4-FFF2-40B4-BE49-F238E27FC236}">
              <a16:creationId xmlns:a16="http://schemas.microsoft.com/office/drawing/2014/main" id="{E1668B8A-A167-4E8C-849B-1D4192DE4616}"/>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53" name="フローチャート: 判断 452">
          <a:extLst>
            <a:ext uri="{FF2B5EF4-FFF2-40B4-BE49-F238E27FC236}">
              <a16:creationId xmlns:a16="http://schemas.microsoft.com/office/drawing/2014/main" id="{887F475A-C0B2-43A3-B6C4-33F314C09A1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54" name="フローチャート: 判断 453">
          <a:extLst>
            <a:ext uri="{FF2B5EF4-FFF2-40B4-BE49-F238E27FC236}">
              <a16:creationId xmlns:a16="http://schemas.microsoft.com/office/drawing/2014/main" id="{E0CAE2A0-F934-4DD4-A8DA-7E9479316BBF}"/>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5" name="フローチャート: 判断 454">
          <a:extLst>
            <a:ext uri="{FF2B5EF4-FFF2-40B4-BE49-F238E27FC236}">
              <a16:creationId xmlns:a16="http://schemas.microsoft.com/office/drawing/2014/main" id="{A580CDAB-B3B9-45A4-82C8-0A6E35EB67BB}"/>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43601D70-4A60-4044-BBF4-FCA83B6E81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16825118-E8A0-4950-968A-58CE8B11DC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C3E09F65-51E6-4D30-8AD1-0E603E100D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19D77D3D-4A9E-4EE0-9642-7B81F270D0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715E0FD1-F728-4BE2-B76D-01794F3E40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461" name="楕円 460">
          <a:extLst>
            <a:ext uri="{FF2B5EF4-FFF2-40B4-BE49-F238E27FC236}">
              <a16:creationId xmlns:a16="http://schemas.microsoft.com/office/drawing/2014/main" id="{A23D510A-217D-4716-B30B-12DC42D1EB2D}"/>
            </a:ext>
          </a:extLst>
        </xdr:cNvPr>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114935</xdr:rowOff>
    </xdr:from>
    <xdr:to>
      <xdr:col>72</xdr:col>
      <xdr:colOff>38100</xdr:colOff>
      <xdr:row>57</xdr:row>
      <xdr:rowOff>45085</xdr:rowOff>
    </xdr:to>
    <xdr:sp macro="" textlink="">
      <xdr:nvSpPr>
        <xdr:cNvPr id="462" name="楕円 461">
          <a:extLst>
            <a:ext uri="{FF2B5EF4-FFF2-40B4-BE49-F238E27FC236}">
              <a16:creationId xmlns:a16="http://schemas.microsoft.com/office/drawing/2014/main" id="{3B695161-5821-4BE8-97F8-518CEFF25FEB}"/>
            </a:ext>
          </a:extLst>
        </xdr:cNvPr>
        <xdr:cNvSpPr/>
      </xdr:nvSpPr>
      <xdr:spPr>
        <a:xfrm>
          <a:off x="13652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165735</xdr:rowOff>
    </xdr:from>
    <xdr:to>
      <xdr:col>76</xdr:col>
      <xdr:colOff>114300</xdr:colOff>
      <xdr:row>58</xdr:row>
      <xdr:rowOff>11430</xdr:rowOff>
    </xdr:to>
    <xdr:cxnSp macro="">
      <xdr:nvCxnSpPr>
        <xdr:cNvPr id="463" name="直線コネクタ 462">
          <a:extLst>
            <a:ext uri="{FF2B5EF4-FFF2-40B4-BE49-F238E27FC236}">
              <a16:creationId xmlns:a16="http://schemas.microsoft.com/office/drawing/2014/main" id="{939527D7-67E9-493D-BB36-58130A88C3AB}"/>
            </a:ext>
          </a:extLst>
        </xdr:cNvPr>
        <xdr:cNvCxnSpPr/>
      </xdr:nvCxnSpPr>
      <xdr:spPr>
        <a:xfrm>
          <a:off x="13703300" y="976693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4" name="n_1aveValue【学校施設】&#10;有形固定資産減価償却率">
          <a:extLst>
            <a:ext uri="{FF2B5EF4-FFF2-40B4-BE49-F238E27FC236}">
              <a16:creationId xmlns:a16="http://schemas.microsoft.com/office/drawing/2014/main" id="{71803EFD-4D32-4E5B-9C2F-64D9047F813C}"/>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65" name="n_2aveValue【学校施設】&#10;有形固定資産減価償却率">
          <a:extLst>
            <a:ext uri="{FF2B5EF4-FFF2-40B4-BE49-F238E27FC236}">
              <a16:creationId xmlns:a16="http://schemas.microsoft.com/office/drawing/2014/main" id="{E5DB82C5-3E90-4F45-827E-DBA7B1C638BF}"/>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66" name="n_3aveValue【学校施設】&#10;有形固定資産減価償却率">
          <a:extLst>
            <a:ext uri="{FF2B5EF4-FFF2-40B4-BE49-F238E27FC236}">
              <a16:creationId xmlns:a16="http://schemas.microsoft.com/office/drawing/2014/main" id="{850C8701-6CDB-48A8-830E-648F81808FC8}"/>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467" name="n_2mainValue【学校施設】&#10;有形固定資産減価償却率">
          <a:extLst>
            <a:ext uri="{FF2B5EF4-FFF2-40B4-BE49-F238E27FC236}">
              <a16:creationId xmlns:a16="http://schemas.microsoft.com/office/drawing/2014/main" id="{85E48220-66C5-4AD4-A1AF-42E073AD3058}"/>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61612</xdr:rowOff>
    </xdr:from>
    <xdr:ext cx="405111" cy="259045"/>
    <xdr:sp macro="" textlink="">
      <xdr:nvSpPr>
        <xdr:cNvPr id="468" name="n_3mainValue【学校施設】&#10;有形固定資産減価償却率">
          <a:extLst>
            <a:ext uri="{FF2B5EF4-FFF2-40B4-BE49-F238E27FC236}">
              <a16:creationId xmlns:a16="http://schemas.microsoft.com/office/drawing/2014/main" id="{2A630FE5-023B-43A2-8CF4-86097D574F06}"/>
            </a:ext>
          </a:extLst>
        </xdr:cNvPr>
        <xdr:cNvSpPr txBox="1"/>
      </xdr:nvSpPr>
      <xdr:spPr>
        <a:xfrm>
          <a:off x="13500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B1228023-FCDE-41F6-ADC1-5D718FD37A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7E8CD2C4-155D-476F-8F46-F246B9880F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CE9040F4-B838-4478-A10F-A808DFA3C7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F77D764C-7D19-4AF5-A5D7-39AFC9E042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CEF7A50D-9505-4CC6-BEAA-4544EDCD48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DDFA9AAB-65C4-4304-A0E3-EC1335D9B8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2E11BA49-A72E-4731-8248-8C874D6D63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EA5C4D24-9333-4D0F-8EA4-D127995D77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515396F4-D1B1-4430-8C5E-B06C22FA14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3B616885-E059-404D-A670-DD2543F073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a:extLst>
            <a:ext uri="{FF2B5EF4-FFF2-40B4-BE49-F238E27FC236}">
              <a16:creationId xmlns:a16="http://schemas.microsoft.com/office/drawing/2014/main" id="{58386856-2296-4BB7-9832-B0FB3D12562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a:extLst>
            <a:ext uri="{FF2B5EF4-FFF2-40B4-BE49-F238E27FC236}">
              <a16:creationId xmlns:a16="http://schemas.microsoft.com/office/drawing/2014/main" id="{B95FB6E0-97A0-4CBC-888B-6E7150ED951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C6B8637C-27AF-4424-B7B1-FFE1BC0BAB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id="{B3D21014-6E32-4EDA-9305-2990FCBB8F3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a:extLst>
            <a:ext uri="{FF2B5EF4-FFF2-40B4-BE49-F238E27FC236}">
              <a16:creationId xmlns:a16="http://schemas.microsoft.com/office/drawing/2014/main" id="{6AD3D624-9DA0-45E8-8874-FAA045A0B8C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84" name="テキスト ボックス 483">
          <a:extLst>
            <a:ext uri="{FF2B5EF4-FFF2-40B4-BE49-F238E27FC236}">
              <a16:creationId xmlns:a16="http://schemas.microsoft.com/office/drawing/2014/main" id="{A930D7B8-8F62-4087-BAA6-CE1FC2DC8EC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21AC0AFA-6C91-42A3-9B66-52258CCD23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id="{BA72BC92-41C0-4B39-9DA8-2C308707EF3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E68F02F2-B81C-458B-B1D8-F1D0DDC80B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88" name="直線コネクタ 487">
          <a:extLst>
            <a:ext uri="{FF2B5EF4-FFF2-40B4-BE49-F238E27FC236}">
              <a16:creationId xmlns:a16="http://schemas.microsoft.com/office/drawing/2014/main" id="{8BE2FB86-06CD-41D6-8DE8-DA4AD010391A}"/>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89" name="【学校施設】&#10;一人当たり面積最小値テキスト">
          <a:extLst>
            <a:ext uri="{FF2B5EF4-FFF2-40B4-BE49-F238E27FC236}">
              <a16:creationId xmlns:a16="http://schemas.microsoft.com/office/drawing/2014/main" id="{E3F5FF00-8BFE-4674-B568-F1FD6DE32715}"/>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90" name="直線コネクタ 489">
          <a:extLst>
            <a:ext uri="{FF2B5EF4-FFF2-40B4-BE49-F238E27FC236}">
              <a16:creationId xmlns:a16="http://schemas.microsoft.com/office/drawing/2014/main" id="{F03B39D9-C4F2-498C-A4CB-6AB3A3AE59F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91" name="【学校施設】&#10;一人当たり面積最大値テキスト">
          <a:extLst>
            <a:ext uri="{FF2B5EF4-FFF2-40B4-BE49-F238E27FC236}">
              <a16:creationId xmlns:a16="http://schemas.microsoft.com/office/drawing/2014/main" id="{1057153F-0099-4B12-920E-B62A30BC56A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92" name="直線コネクタ 491">
          <a:extLst>
            <a:ext uri="{FF2B5EF4-FFF2-40B4-BE49-F238E27FC236}">
              <a16:creationId xmlns:a16="http://schemas.microsoft.com/office/drawing/2014/main" id="{41DFA8B2-F198-4828-BB30-D670B31DFA05}"/>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93" name="【学校施設】&#10;一人当たり面積平均値テキスト">
          <a:extLst>
            <a:ext uri="{FF2B5EF4-FFF2-40B4-BE49-F238E27FC236}">
              <a16:creationId xmlns:a16="http://schemas.microsoft.com/office/drawing/2014/main" id="{2C529C32-8FEB-4F0E-BF4C-C9B41327FA99}"/>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94" name="フローチャート: 判断 493">
          <a:extLst>
            <a:ext uri="{FF2B5EF4-FFF2-40B4-BE49-F238E27FC236}">
              <a16:creationId xmlns:a16="http://schemas.microsoft.com/office/drawing/2014/main" id="{1058F208-227B-4AD6-A3CA-B8BDBB083F46}"/>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95" name="フローチャート: 判断 494">
          <a:extLst>
            <a:ext uri="{FF2B5EF4-FFF2-40B4-BE49-F238E27FC236}">
              <a16:creationId xmlns:a16="http://schemas.microsoft.com/office/drawing/2014/main" id="{B6FA004D-7633-4E13-AE33-AD6184E4CC8B}"/>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96" name="フローチャート: 判断 495">
          <a:extLst>
            <a:ext uri="{FF2B5EF4-FFF2-40B4-BE49-F238E27FC236}">
              <a16:creationId xmlns:a16="http://schemas.microsoft.com/office/drawing/2014/main" id="{D1701A21-75FC-4A06-9CC7-F98BEB71CE95}"/>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97" name="フローチャート: 判断 496">
          <a:extLst>
            <a:ext uri="{FF2B5EF4-FFF2-40B4-BE49-F238E27FC236}">
              <a16:creationId xmlns:a16="http://schemas.microsoft.com/office/drawing/2014/main" id="{6474E0C7-D23E-4FBF-A9EB-62A7A2396228}"/>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7582C4C9-12AD-4590-85BC-DCB34A64A3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ED81C8E7-3568-4D11-93BE-D85B7F2F02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05D33EC-0136-4EC2-A042-AE5C39A6C2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3DF0B30-932D-4CD3-A68F-CEC09A9FE7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25DC66D-1013-48BE-8493-E0903C0E8E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10693</xdr:rowOff>
    </xdr:from>
    <xdr:to>
      <xdr:col>107</xdr:col>
      <xdr:colOff>101600</xdr:colOff>
      <xdr:row>61</xdr:row>
      <xdr:rowOff>112293</xdr:rowOff>
    </xdr:to>
    <xdr:sp macro="" textlink="">
      <xdr:nvSpPr>
        <xdr:cNvPr id="503" name="楕円 502">
          <a:extLst>
            <a:ext uri="{FF2B5EF4-FFF2-40B4-BE49-F238E27FC236}">
              <a16:creationId xmlns:a16="http://schemas.microsoft.com/office/drawing/2014/main" id="{740A94AC-AA27-4758-9D1B-3A4D8EE00F95}"/>
            </a:ext>
          </a:extLst>
        </xdr:cNvPr>
        <xdr:cNvSpPr/>
      </xdr:nvSpPr>
      <xdr:spPr>
        <a:xfrm>
          <a:off x="20383500" y="104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04" name="楕円 503">
          <a:extLst>
            <a:ext uri="{FF2B5EF4-FFF2-40B4-BE49-F238E27FC236}">
              <a16:creationId xmlns:a16="http://schemas.microsoft.com/office/drawing/2014/main" id="{74D1D4EE-B836-41A8-90E3-48B09739AF9A}"/>
            </a:ext>
          </a:extLst>
        </xdr:cNvPr>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61493</xdr:rowOff>
    </xdr:to>
    <xdr:cxnSp macro="">
      <xdr:nvCxnSpPr>
        <xdr:cNvPr id="505" name="直線コネクタ 504">
          <a:extLst>
            <a:ext uri="{FF2B5EF4-FFF2-40B4-BE49-F238E27FC236}">
              <a16:creationId xmlns:a16="http://schemas.microsoft.com/office/drawing/2014/main" id="{C05A59AA-F5B2-4F74-ACD2-408AFADDE2D1}"/>
            </a:ext>
          </a:extLst>
        </xdr:cNvPr>
        <xdr:cNvCxnSpPr/>
      </xdr:nvCxnSpPr>
      <xdr:spPr>
        <a:xfrm>
          <a:off x="19545300" y="1051560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06" name="n_1aveValue【学校施設】&#10;一人当たり面積">
          <a:extLst>
            <a:ext uri="{FF2B5EF4-FFF2-40B4-BE49-F238E27FC236}">
              <a16:creationId xmlns:a16="http://schemas.microsoft.com/office/drawing/2014/main" id="{2434DF48-CFCA-4F50-85A2-C28D2BBDD619}"/>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07" name="n_2aveValue【学校施設】&#10;一人当たり面積">
          <a:extLst>
            <a:ext uri="{FF2B5EF4-FFF2-40B4-BE49-F238E27FC236}">
              <a16:creationId xmlns:a16="http://schemas.microsoft.com/office/drawing/2014/main" id="{EE38C664-BAF1-44F2-BE5D-EE01F50756FB}"/>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08" name="n_3aveValue【学校施設】&#10;一人当たり面積">
          <a:extLst>
            <a:ext uri="{FF2B5EF4-FFF2-40B4-BE49-F238E27FC236}">
              <a16:creationId xmlns:a16="http://schemas.microsoft.com/office/drawing/2014/main" id="{DC8A2070-5A6A-4C62-9337-998509D3088C}"/>
            </a:ext>
          </a:extLst>
        </xdr:cNvPr>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128820</xdr:rowOff>
    </xdr:from>
    <xdr:ext cx="469744" cy="259045"/>
    <xdr:sp macro="" textlink="">
      <xdr:nvSpPr>
        <xdr:cNvPr id="509" name="n_2mainValue【学校施設】&#10;一人当たり面積">
          <a:extLst>
            <a:ext uri="{FF2B5EF4-FFF2-40B4-BE49-F238E27FC236}">
              <a16:creationId xmlns:a16="http://schemas.microsoft.com/office/drawing/2014/main" id="{071947B3-86BF-4215-A952-CACBE7825253}"/>
            </a:ext>
          </a:extLst>
        </xdr:cNvPr>
        <xdr:cNvSpPr txBox="1"/>
      </xdr:nvSpPr>
      <xdr:spPr>
        <a:xfrm>
          <a:off x="20199427" y="102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10" name="n_3mainValue【学校施設】&#10;一人当たり面積">
          <a:extLst>
            <a:ext uri="{FF2B5EF4-FFF2-40B4-BE49-F238E27FC236}">
              <a16:creationId xmlns:a16="http://schemas.microsoft.com/office/drawing/2014/main" id="{F4C20CBC-688F-48A2-B049-7CE847E6965A}"/>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id="{93AC9312-C6C0-483D-BBA4-03E8E6A3A2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id="{E425949B-D8BE-46EB-A29B-3F4268AFB2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id="{0AD959E6-1438-4D10-AED4-8E7DEE9E1C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id="{ECBFDA11-4C24-42E0-9612-9B51BFC0D4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id="{652B85BA-B8C4-41D7-938B-66153A4376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id="{51ABFB5E-1843-41FA-9639-25EAD74469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id="{1E3F1547-2C00-49B3-BF96-14AC37D5DD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id="{4E67BC9D-8C5C-4BF4-8EEE-C71FE1E4B9A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E9A4D956-206C-4371-9351-FBE945744A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a:extLst>
            <a:ext uri="{FF2B5EF4-FFF2-40B4-BE49-F238E27FC236}">
              <a16:creationId xmlns:a16="http://schemas.microsoft.com/office/drawing/2014/main" id="{0675E665-2CEA-4907-959F-A711061DD4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a:extLst>
            <a:ext uri="{FF2B5EF4-FFF2-40B4-BE49-F238E27FC236}">
              <a16:creationId xmlns:a16="http://schemas.microsoft.com/office/drawing/2014/main" id="{3ABD8B01-D00E-452C-846E-E4638BC351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a:extLst>
            <a:ext uri="{FF2B5EF4-FFF2-40B4-BE49-F238E27FC236}">
              <a16:creationId xmlns:a16="http://schemas.microsoft.com/office/drawing/2014/main" id="{174F43E3-9D3A-4297-9AD1-9FCA7F422E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a:extLst>
            <a:ext uri="{FF2B5EF4-FFF2-40B4-BE49-F238E27FC236}">
              <a16:creationId xmlns:a16="http://schemas.microsoft.com/office/drawing/2014/main" id="{D63AF3A6-5596-4F1E-A3ED-29D46611EA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a:extLst>
            <a:ext uri="{FF2B5EF4-FFF2-40B4-BE49-F238E27FC236}">
              <a16:creationId xmlns:a16="http://schemas.microsoft.com/office/drawing/2014/main" id="{69190F40-CCE4-4D8A-9FB0-5C11526366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a:extLst>
            <a:ext uri="{FF2B5EF4-FFF2-40B4-BE49-F238E27FC236}">
              <a16:creationId xmlns:a16="http://schemas.microsoft.com/office/drawing/2014/main" id="{68753746-636A-4708-BD08-660B27FE36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a:extLst>
            <a:ext uri="{FF2B5EF4-FFF2-40B4-BE49-F238E27FC236}">
              <a16:creationId xmlns:a16="http://schemas.microsoft.com/office/drawing/2014/main" id="{C2C71B2E-C17B-4798-8F51-67706EA634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a:extLst>
            <a:ext uri="{FF2B5EF4-FFF2-40B4-BE49-F238E27FC236}">
              <a16:creationId xmlns:a16="http://schemas.microsoft.com/office/drawing/2014/main" id="{A32926D4-9AA1-4733-BCE2-BAF9824878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a:extLst>
            <a:ext uri="{FF2B5EF4-FFF2-40B4-BE49-F238E27FC236}">
              <a16:creationId xmlns:a16="http://schemas.microsoft.com/office/drawing/2014/main" id="{D4CE5034-EA0E-4051-B8EC-F598012515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a:extLst>
            <a:ext uri="{FF2B5EF4-FFF2-40B4-BE49-F238E27FC236}">
              <a16:creationId xmlns:a16="http://schemas.microsoft.com/office/drawing/2014/main" id="{7C314589-9877-44C6-B3C2-BF44B6CF9D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a:extLst>
            <a:ext uri="{FF2B5EF4-FFF2-40B4-BE49-F238E27FC236}">
              <a16:creationId xmlns:a16="http://schemas.microsoft.com/office/drawing/2014/main" id="{68CD6219-E7B5-4D74-91F7-1753CA3244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a:extLst>
            <a:ext uri="{FF2B5EF4-FFF2-40B4-BE49-F238E27FC236}">
              <a16:creationId xmlns:a16="http://schemas.microsoft.com/office/drawing/2014/main" id="{48995584-3518-4D9C-B7CF-4E3C81553E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a:extLst>
            <a:ext uri="{FF2B5EF4-FFF2-40B4-BE49-F238E27FC236}">
              <a16:creationId xmlns:a16="http://schemas.microsoft.com/office/drawing/2014/main" id="{6E8C6BC4-91C4-4F03-A988-9E225FDDC9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a:extLst>
            <a:ext uri="{FF2B5EF4-FFF2-40B4-BE49-F238E27FC236}">
              <a16:creationId xmlns:a16="http://schemas.microsoft.com/office/drawing/2014/main" id="{3DAD836E-0EFE-46AD-A509-A21BB30332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a:extLst>
            <a:ext uri="{FF2B5EF4-FFF2-40B4-BE49-F238E27FC236}">
              <a16:creationId xmlns:a16="http://schemas.microsoft.com/office/drawing/2014/main" id="{1289993F-B494-463D-8FB0-30DA977AFEA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a:extLst>
            <a:ext uri="{FF2B5EF4-FFF2-40B4-BE49-F238E27FC236}">
              <a16:creationId xmlns:a16="http://schemas.microsoft.com/office/drawing/2014/main" id="{88A64E86-C44E-4123-8B8C-8E2307E838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a:extLst>
            <a:ext uri="{FF2B5EF4-FFF2-40B4-BE49-F238E27FC236}">
              <a16:creationId xmlns:a16="http://schemas.microsoft.com/office/drawing/2014/main" id="{1FF58BC6-E6EF-45DC-A7C6-79AD2D9034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a:extLst>
            <a:ext uri="{FF2B5EF4-FFF2-40B4-BE49-F238E27FC236}">
              <a16:creationId xmlns:a16="http://schemas.microsoft.com/office/drawing/2014/main" id="{2C84716A-7D6D-4288-84C3-7DCAC93449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a:extLst>
            <a:ext uri="{FF2B5EF4-FFF2-40B4-BE49-F238E27FC236}">
              <a16:creationId xmlns:a16="http://schemas.microsoft.com/office/drawing/2014/main" id="{3D0078E0-4BE6-434D-BE84-4DBC46102F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a:extLst>
            <a:ext uri="{FF2B5EF4-FFF2-40B4-BE49-F238E27FC236}">
              <a16:creationId xmlns:a16="http://schemas.microsoft.com/office/drawing/2014/main" id="{15EDF356-BA43-4A54-ACFF-F9201E2F47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a:extLst>
            <a:ext uri="{FF2B5EF4-FFF2-40B4-BE49-F238E27FC236}">
              <a16:creationId xmlns:a16="http://schemas.microsoft.com/office/drawing/2014/main" id="{4C23215B-49AF-4376-A802-443E1688A5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a:extLst>
            <a:ext uri="{FF2B5EF4-FFF2-40B4-BE49-F238E27FC236}">
              <a16:creationId xmlns:a16="http://schemas.microsoft.com/office/drawing/2014/main" id="{480C2E94-CA7A-4972-9137-7DB550F382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a:extLst>
            <a:ext uri="{FF2B5EF4-FFF2-40B4-BE49-F238E27FC236}">
              <a16:creationId xmlns:a16="http://schemas.microsoft.com/office/drawing/2014/main" id="{625AEE55-9FAA-490A-8AA7-182BB3DB2B9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a:extLst>
            <a:ext uri="{FF2B5EF4-FFF2-40B4-BE49-F238E27FC236}">
              <a16:creationId xmlns:a16="http://schemas.microsoft.com/office/drawing/2014/main" id="{140DB87F-EDB3-4B00-B493-1CC9AE87EB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a:extLst>
            <a:ext uri="{FF2B5EF4-FFF2-40B4-BE49-F238E27FC236}">
              <a16:creationId xmlns:a16="http://schemas.microsoft.com/office/drawing/2014/main" id="{6A4753AF-3915-4F25-A308-66D7E56DB8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a:extLst>
            <a:ext uri="{FF2B5EF4-FFF2-40B4-BE49-F238E27FC236}">
              <a16:creationId xmlns:a16="http://schemas.microsoft.com/office/drawing/2014/main" id="{2E935157-76F0-4CF9-865D-2940C71DD8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道路以外の全ての施設において老朽化が進んでいることがうかがえる。道路については近年の改良工事により平均値より低くなっている、その他の施設においては今後も減価償却率が類似団体平均を上回る見込み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年度分については、令和２年度中にデータ整備を行う予定</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18D2E4-A605-424C-B6F6-F21E2A862E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28BEAC-0EA9-4461-90FE-8920179AC7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50ADBE-0495-41E2-A99A-E0D8149EB3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B3CE03-8DF1-4234-BE83-C107A5D227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1C5623-E72C-4F5A-BA2D-5D456551E4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6FC15B-EB10-4FF7-9382-3A7BEB3522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BF64A0-DDB6-4D08-99A8-DAAEFA3020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B7ACA2-5E7D-47E3-825F-D73A24432F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B71F72-BC47-4149-A2EC-322B65635F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E1E087-1B65-4201-94D1-B42EAA6537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84FAA0-6B45-4E27-96B4-2F8F6A92D3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2D92AA-F58C-403B-9A47-4B9813ED4A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A32F39-3732-4DDB-92EE-74CCB7C048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322075-CB9A-4977-897E-8C6910F02E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426746-D791-473F-ACAE-44B681438D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8005F7-2BB5-443B-BBE8-2CD9C9C543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9595D5-85B0-46A6-93D3-71CD1D9C1F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A01C97-5185-4E82-90E6-C96A4766D7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48F83E-5EA3-4D40-85DE-10A4771A43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C61C44-DA72-4782-B2C3-59D4A786CC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8022BC-BA81-4FEB-B9A9-6B4BB1DC24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DE3619-C654-4EFA-BDA1-9D0AC391C1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9E7F46-45E6-4BDB-BF64-C6B5614D67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176D37-2779-460B-82B7-FA4D65B05E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128C5F-181C-4671-804B-8967655C5B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726578-D9E9-439A-A93D-3FA10D6640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574339-56C0-4A26-824F-43051029CD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792E9E-CE5A-48A6-BD11-0262BF44A3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4AE7C9-E06C-409E-AD4E-E497BA0822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08E869-4727-4A50-B093-65B0ECFA1F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0031740-2A39-4CA1-8D7F-501FDF7E21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95D3A4F-EB67-442E-9943-C68998806E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8C9760-3140-43E1-97C0-6C0050477E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9B019A-4D91-4908-9C28-B594D30B50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FAFCC21-857D-44AA-AE3C-39130F7C5C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C768F0A-19CC-4F5C-832E-9B1C94968A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81C283E-857C-4A94-992B-2A2F8EE7DB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473134-413A-413E-B139-C4E36F02283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19BAD3DC-341E-4F78-BB8A-F9155390B2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AA29106-4B86-4ABF-9FAB-ABC4189EBB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E9516D9-53D6-4DA5-9E6A-FAC6AB693F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B17CD1C-2F30-4FFB-8EBE-22055B05E2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DA58496-CF9F-4400-A915-7E517B8815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9A6596EB-CA26-4DCF-8266-2D81155614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6D0CF73-09FF-4BEE-A244-F980B6EB29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3CA0165-AF19-4943-9F91-78E512E5258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8B873B8-CA76-4D8A-BDC1-D3193353E4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C99AF92-7E06-452A-8A00-BA80685783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6FCE89D-0FDF-4544-AB35-B6CC23ACFE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8EE3BB1-6A2D-4035-B608-17D34F1CE9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F35F7FC-7502-4C21-B1CB-C0862C660F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754CB95-E305-4937-B519-B5C1CD1625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B4EC2CF-E899-447A-860F-1823DDA152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FAC4301-64C7-4DF2-B902-86AC2DA1D5AC}"/>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DF84FB19-C2DE-41C8-A744-B15E0AE28F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B9AC3470-A182-4394-A3EA-772FB38DA1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D41D4CBE-CA42-432C-A963-7C65DAD83A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D2F81EF5-19F8-4D78-823C-120AAED56C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43289BA8-EAC4-47AF-B2F5-F3328BB61D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28DEE05B-C8EE-498E-A5AF-EFB420C31B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838FD978-C548-4958-8262-6674291B32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DB886FDF-A7DA-47A9-AF2D-6EDD5B5E2F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64" name="テキスト ボックス 63">
          <a:extLst>
            <a:ext uri="{FF2B5EF4-FFF2-40B4-BE49-F238E27FC236}">
              <a16:creationId xmlns:a16="http://schemas.microsoft.com/office/drawing/2014/main" id="{09A1B149-61A2-4ECE-85DF-18C93E3680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65" name="直線コネクタ 64">
          <a:extLst>
            <a:ext uri="{FF2B5EF4-FFF2-40B4-BE49-F238E27FC236}">
              <a16:creationId xmlns:a16="http://schemas.microsoft.com/office/drawing/2014/main" id="{1BAE1CDF-A014-468F-8F80-0F262690A0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66" name="直線コネクタ 65">
          <a:extLst>
            <a:ext uri="{FF2B5EF4-FFF2-40B4-BE49-F238E27FC236}">
              <a16:creationId xmlns:a16="http://schemas.microsoft.com/office/drawing/2014/main" id="{93B0192E-5F68-4F06-AD3C-E7477AA2918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67" name="テキスト ボックス 66">
          <a:extLst>
            <a:ext uri="{FF2B5EF4-FFF2-40B4-BE49-F238E27FC236}">
              <a16:creationId xmlns:a16="http://schemas.microsoft.com/office/drawing/2014/main" id="{E9025E79-3CF3-4C1C-B940-D3BA329BB3B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68" name="直線コネクタ 67">
          <a:extLst>
            <a:ext uri="{FF2B5EF4-FFF2-40B4-BE49-F238E27FC236}">
              <a16:creationId xmlns:a16="http://schemas.microsoft.com/office/drawing/2014/main" id="{6CBA23E1-8610-4EFE-9BDB-FF907BE9077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69" name="テキスト ボックス 68">
          <a:extLst>
            <a:ext uri="{FF2B5EF4-FFF2-40B4-BE49-F238E27FC236}">
              <a16:creationId xmlns:a16="http://schemas.microsoft.com/office/drawing/2014/main" id="{5B0D3497-3A26-4E10-BB11-B0F0A5F0CC0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70" name="直線コネクタ 69">
          <a:extLst>
            <a:ext uri="{FF2B5EF4-FFF2-40B4-BE49-F238E27FC236}">
              <a16:creationId xmlns:a16="http://schemas.microsoft.com/office/drawing/2014/main" id="{2927CF86-1AC3-4F54-9726-F1C6A537308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71" name="テキスト ボックス 70">
          <a:extLst>
            <a:ext uri="{FF2B5EF4-FFF2-40B4-BE49-F238E27FC236}">
              <a16:creationId xmlns:a16="http://schemas.microsoft.com/office/drawing/2014/main" id="{1B8168D8-BEA8-42B5-A787-F627D5E4A71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72" name="直線コネクタ 71">
          <a:extLst>
            <a:ext uri="{FF2B5EF4-FFF2-40B4-BE49-F238E27FC236}">
              <a16:creationId xmlns:a16="http://schemas.microsoft.com/office/drawing/2014/main" id="{D660327B-952A-4DBB-B3AD-F31304D1B13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73" name="テキスト ボックス 72">
          <a:extLst>
            <a:ext uri="{FF2B5EF4-FFF2-40B4-BE49-F238E27FC236}">
              <a16:creationId xmlns:a16="http://schemas.microsoft.com/office/drawing/2014/main" id="{545C2679-DFB0-412E-8DBC-40670C18115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74" name="直線コネクタ 73">
          <a:extLst>
            <a:ext uri="{FF2B5EF4-FFF2-40B4-BE49-F238E27FC236}">
              <a16:creationId xmlns:a16="http://schemas.microsoft.com/office/drawing/2014/main" id="{FD1AFA66-E2F5-40C7-8C4D-ADA79ADBEB9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75" name="テキスト ボックス 74">
          <a:extLst>
            <a:ext uri="{FF2B5EF4-FFF2-40B4-BE49-F238E27FC236}">
              <a16:creationId xmlns:a16="http://schemas.microsoft.com/office/drawing/2014/main" id="{91AAAFFE-555A-4D17-8A91-C0E564C7156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76" name="直線コネクタ 75">
          <a:extLst>
            <a:ext uri="{FF2B5EF4-FFF2-40B4-BE49-F238E27FC236}">
              <a16:creationId xmlns:a16="http://schemas.microsoft.com/office/drawing/2014/main" id="{0534C572-2691-44FD-82AC-6337CC377BC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77" name="テキスト ボックス 76">
          <a:extLst>
            <a:ext uri="{FF2B5EF4-FFF2-40B4-BE49-F238E27FC236}">
              <a16:creationId xmlns:a16="http://schemas.microsoft.com/office/drawing/2014/main" id="{39CE71B4-5D7D-496D-958A-DA6D0B34B75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78" name="直線コネクタ 77">
          <a:extLst>
            <a:ext uri="{FF2B5EF4-FFF2-40B4-BE49-F238E27FC236}">
              <a16:creationId xmlns:a16="http://schemas.microsoft.com/office/drawing/2014/main" id="{02C710D0-A850-4202-993F-D1E90035D8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79" name="テキスト ボックス 78">
          <a:extLst>
            <a:ext uri="{FF2B5EF4-FFF2-40B4-BE49-F238E27FC236}">
              <a16:creationId xmlns:a16="http://schemas.microsoft.com/office/drawing/2014/main" id="{E0A9BBDD-1034-456F-8581-606CE22195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80" name="【体育館・プール】&#10;一人当たり面積グラフ枠">
          <a:extLst>
            <a:ext uri="{FF2B5EF4-FFF2-40B4-BE49-F238E27FC236}">
              <a16:creationId xmlns:a16="http://schemas.microsoft.com/office/drawing/2014/main" id="{CEC24F17-A9D5-49C1-80B9-1322E5F0FA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81" name="直線コネクタ 80">
          <a:extLst>
            <a:ext uri="{FF2B5EF4-FFF2-40B4-BE49-F238E27FC236}">
              <a16:creationId xmlns:a16="http://schemas.microsoft.com/office/drawing/2014/main" id="{E1A443BE-65BC-4299-B97B-6F78AE3DAD98}"/>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82" name="【体育館・プール】&#10;一人当たり面積最小値テキスト">
          <a:extLst>
            <a:ext uri="{FF2B5EF4-FFF2-40B4-BE49-F238E27FC236}">
              <a16:creationId xmlns:a16="http://schemas.microsoft.com/office/drawing/2014/main" id="{E22427A2-249A-4E28-894D-F0544026B995}"/>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83" name="直線コネクタ 82">
          <a:extLst>
            <a:ext uri="{FF2B5EF4-FFF2-40B4-BE49-F238E27FC236}">
              <a16:creationId xmlns:a16="http://schemas.microsoft.com/office/drawing/2014/main" id="{8AE42697-F12D-42C4-92E4-7B3593A7EFE3}"/>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84" name="【体育館・プール】&#10;一人当たり面積最大値テキスト">
          <a:extLst>
            <a:ext uri="{FF2B5EF4-FFF2-40B4-BE49-F238E27FC236}">
              <a16:creationId xmlns:a16="http://schemas.microsoft.com/office/drawing/2014/main" id="{01FE34C4-928C-4BAD-82F4-12F55250AF52}"/>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85" name="直線コネクタ 84">
          <a:extLst>
            <a:ext uri="{FF2B5EF4-FFF2-40B4-BE49-F238E27FC236}">
              <a16:creationId xmlns:a16="http://schemas.microsoft.com/office/drawing/2014/main" id="{8186DE4B-6499-4271-B57F-43DFC06922B4}"/>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86" name="【体育館・プール】&#10;一人当たり面積平均値テキスト">
          <a:extLst>
            <a:ext uri="{FF2B5EF4-FFF2-40B4-BE49-F238E27FC236}">
              <a16:creationId xmlns:a16="http://schemas.microsoft.com/office/drawing/2014/main" id="{34C3CC65-7C31-482E-A97C-D5C6D40CD874}"/>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87" name="フローチャート: 判断 86">
          <a:extLst>
            <a:ext uri="{FF2B5EF4-FFF2-40B4-BE49-F238E27FC236}">
              <a16:creationId xmlns:a16="http://schemas.microsoft.com/office/drawing/2014/main" id="{865E7624-9B68-4127-A2D3-2D4797524B6E}"/>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88" name="フローチャート: 判断 87">
          <a:extLst>
            <a:ext uri="{FF2B5EF4-FFF2-40B4-BE49-F238E27FC236}">
              <a16:creationId xmlns:a16="http://schemas.microsoft.com/office/drawing/2014/main" id="{5DF4981C-CBF4-4CFB-9823-C5CC7472E688}"/>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89" name="n_1aveValue【体育館・プール】&#10;一人当たり面積">
          <a:extLst>
            <a:ext uri="{FF2B5EF4-FFF2-40B4-BE49-F238E27FC236}">
              <a16:creationId xmlns:a16="http://schemas.microsoft.com/office/drawing/2014/main" id="{85EBEA8E-237A-4D6F-BB6B-3A011A5CD87A}"/>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90" name="フローチャート: 判断 89">
          <a:extLst>
            <a:ext uri="{FF2B5EF4-FFF2-40B4-BE49-F238E27FC236}">
              <a16:creationId xmlns:a16="http://schemas.microsoft.com/office/drawing/2014/main" id="{9D618879-71D6-41A6-AEA1-0549C5DB41AD}"/>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91" name="n_2aveValue【体育館・プール】&#10;一人当たり面積">
          <a:extLst>
            <a:ext uri="{FF2B5EF4-FFF2-40B4-BE49-F238E27FC236}">
              <a16:creationId xmlns:a16="http://schemas.microsoft.com/office/drawing/2014/main" id="{AFE1E402-246F-462B-8BF5-60D86F9BD749}"/>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92" name="フローチャート: 判断 91">
          <a:extLst>
            <a:ext uri="{FF2B5EF4-FFF2-40B4-BE49-F238E27FC236}">
              <a16:creationId xmlns:a16="http://schemas.microsoft.com/office/drawing/2014/main" id="{6B4ECB8C-A1FB-41BD-8AF8-C9D07C6DD614}"/>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93" name="n_3aveValue【体育館・プール】&#10;一人当たり面積">
          <a:extLst>
            <a:ext uri="{FF2B5EF4-FFF2-40B4-BE49-F238E27FC236}">
              <a16:creationId xmlns:a16="http://schemas.microsoft.com/office/drawing/2014/main" id="{539DD4B7-AEF0-4087-A20E-27E6C49EBA06}"/>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94" name="テキスト ボックス 93">
          <a:extLst>
            <a:ext uri="{FF2B5EF4-FFF2-40B4-BE49-F238E27FC236}">
              <a16:creationId xmlns:a16="http://schemas.microsoft.com/office/drawing/2014/main" id="{4163B9F1-FA17-4176-94C5-E7A7A4A4CD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95" name="テキスト ボックス 94">
          <a:extLst>
            <a:ext uri="{FF2B5EF4-FFF2-40B4-BE49-F238E27FC236}">
              <a16:creationId xmlns:a16="http://schemas.microsoft.com/office/drawing/2014/main" id="{A404C5D4-F087-4E09-8DEB-CC535C2C9E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96" name="テキスト ボックス 95">
          <a:extLst>
            <a:ext uri="{FF2B5EF4-FFF2-40B4-BE49-F238E27FC236}">
              <a16:creationId xmlns:a16="http://schemas.microsoft.com/office/drawing/2014/main" id="{CA15A36E-99E1-457B-932D-02F1B22ADA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97" name="テキスト ボックス 96">
          <a:extLst>
            <a:ext uri="{FF2B5EF4-FFF2-40B4-BE49-F238E27FC236}">
              <a16:creationId xmlns:a16="http://schemas.microsoft.com/office/drawing/2014/main" id="{C3F8E7D5-7199-413C-8A07-4E96FC693B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98" name="テキスト ボックス 97">
          <a:extLst>
            <a:ext uri="{FF2B5EF4-FFF2-40B4-BE49-F238E27FC236}">
              <a16:creationId xmlns:a16="http://schemas.microsoft.com/office/drawing/2014/main" id="{4A2082AE-4F7E-404C-96B8-771BE53DCE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130447</xdr:rowOff>
    </xdr:from>
    <xdr:to>
      <xdr:col>46</xdr:col>
      <xdr:colOff>38100</xdr:colOff>
      <xdr:row>63</xdr:row>
      <xdr:rowOff>60597</xdr:rowOff>
    </xdr:to>
    <xdr:sp macro="" textlink="">
      <xdr:nvSpPr>
        <xdr:cNvPr id="99" name="楕円 98">
          <a:extLst>
            <a:ext uri="{FF2B5EF4-FFF2-40B4-BE49-F238E27FC236}">
              <a16:creationId xmlns:a16="http://schemas.microsoft.com/office/drawing/2014/main" id="{114D3B15-FDB2-41DE-8605-0CDCACA9F491}"/>
            </a:ext>
          </a:extLst>
        </xdr:cNvPr>
        <xdr:cNvSpPr/>
      </xdr:nvSpPr>
      <xdr:spPr>
        <a:xfrm>
          <a:off x="869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51724</xdr:rowOff>
    </xdr:from>
    <xdr:ext cx="469744" cy="259045"/>
    <xdr:sp macro="" textlink="">
      <xdr:nvSpPr>
        <xdr:cNvPr id="100" name="n_2mainValue【体育館・プール】&#10;一人当たり面積">
          <a:extLst>
            <a:ext uri="{FF2B5EF4-FFF2-40B4-BE49-F238E27FC236}">
              <a16:creationId xmlns:a16="http://schemas.microsoft.com/office/drawing/2014/main" id="{360DD2C5-46CE-49A1-B419-A8DC2D61AC97}"/>
            </a:ext>
          </a:extLst>
        </xdr:cNvPr>
        <xdr:cNvSpPr txBox="1"/>
      </xdr:nvSpPr>
      <xdr:spPr>
        <a:xfrm>
          <a:off x="8515427"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01" name="正方形/長方形 100">
          <a:extLst>
            <a:ext uri="{FF2B5EF4-FFF2-40B4-BE49-F238E27FC236}">
              <a16:creationId xmlns:a16="http://schemas.microsoft.com/office/drawing/2014/main" id="{B11AB644-32D0-46CE-96DC-EBA532FF5B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2" name="正方形/長方形 101">
          <a:extLst>
            <a:ext uri="{FF2B5EF4-FFF2-40B4-BE49-F238E27FC236}">
              <a16:creationId xmlns:a16="http://schemas.microsoft.com/office/drawing/2014/main" id="{8A9FD95D-4458-4480-BDBA-15B5C3C23A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3" name="正方形/長方形 102">
          <a:extLst>
            <a:ext uri="{FF2B5EF4-FFF2-40B4-BE49-F238E27FC236}">
              <a16:creationId xmlns:a16="http://schemas.microsoft.com/office/drawing/2014/main" id="{EE2024A5-F3DC-4A6C-B389-7D2B4C2A7A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4" name="正方形/長方形 103">
          <a:extLst>
            <a:ext uri="{FF2B5EF4-FFF2-40B4-BE49-F238E27FC236}">
              <a16:creationId xmlns:a16="http://schemas.microsoft.com/office/drawing/2014/main" id="{5A8E14B2-C4BE-48E3-A6BC-673E01BF36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5" name="正方形/長方形 104">
          <a:extLst>
            <a:ext uri="{FF2B5EF4-FFF2-40B4-BE49-F238E27FC236}">
              <a16:creationId xmlns:a16="http://schemas.microsoft.com/office/drawing/2014/main" id="{64BFF9F4-7096-450A-ADA6-A89B88165F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6" name="正方形/長方形 105">
          <a:extLst>
            <a:ext uri="{FF2B5EF4-FFF2-40B4-BE49-F238E27FC236}">
              <a16:creationId xmlns:a16="http://schemas.microsoft.com/office/drawing/2014/main" id="{9CA2D94B-4138-4E42-A765-EEC9EBE7D1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7" name="正方形/長方形 106">
          <a:extLst>
            <a:ext uri="{FF2B5EF4-FFF2-40B4-BE49-F238E27FC236}">
              <a16:creationId xmlns:a16="http://schemas.microsoft.com/office/drawing/2014/main" id="{15CE40DF-D1E8-4D90-B28B-900DBDC125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8" name="正方形/長方形 107">
          <a:extLst>
            <a:ext uri="{FF2B5EF4-FFF2-40B4-BE49-F238E27FC236}">
              <a16:creationId xmlns:a16="http://schemas.microsoft.com/office/drawing/2014/main" id="{F48BD4F1-6DF7-4145-BCCE-D3F8B34BC2E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09" name="正方形/長方形 108">
          <a:extLst>
            <a:ext uri="{FF2B5EF4-FFF2-40B4-BE49-F238E27FC236}">
              <a16:creationId xmlns:a16="http://schemas.microsoft.com/office/drawing/2014/main" id="{F45CE00B-BEF2-4B39-96E0-A7FC4212C1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0" name="正方形/長方形 109">
          <a:extLst>
            <a:ext uri="{FF2B5EF4-FFF2-40B4-BE49-F238E27FC236}">
              <a16:creationId xmlns:a16="http://schemas.microsoft.com/office/drawing/2014/main" id="{18D98B96-9F79-49D2-93AF-E67535B969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1" name="正方形/長方形 110">
          <a:extLst>
            <a:ext uri="{FF2B5EF4-FFF2-40B4-BE49-F238E27FC236}">
              <a16:creationId xmlns:a16="http://schemas.microsoft.com/office/drawing/2014/main" id="{74A0D2D2-DCBF-41DD-8CBB-6F06275018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2" name="正方形/長方形 111">
          <a:extLst>
            <a:ext uri="{FF2B5EF4-FFF2-40B4-BE49-F238E27FC236}">
              <a16:creationId xmlns:a16="http://schemas.microsoft.com/office/drawing/2014/main" id="{ECF3966E-79A0-4E18-A4D3-C8522156EF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3" name="正方形/長方形 112">
          <a:extLst>
            <a:ext uri="{FF2B5EF4-FFF2-40B4-BE49-F238E27FC236}">
              <a16:creationId xmlns:a16="http://schemas.microsoft.com/office/drawing/2014/main" id="{308C3F29-DC6B-4340-9311-88A30D51A5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4" name="正方形/長方形 113">
          <a:extLst>
            <a:ext uri="{FF2B5EF4-FFF2-40B4-BE49-F238E27FC236}">
              <a16:creationId xmlns:a16="http://schemas.microsoft.com/office/drawing/2014/main" id="{A8239304-BDD4-49F0-BFFF-CD49D720DB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5" name="正方形/長方形 114">
          <a:extLst>
            <a:ext uri="{FF2B5EF4-FFF2-40B4-BE49-F238E27FC236}">
              <a16:creationId xmlns:a16="http://schemas.microsoft.com/office/drawing/2014/main" id="{58B862F6-0F9F-411A-A7B3-17D0DBAC13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6" name="正方形/長方形 115">
          <a:extLst>
            <a:ext uri="{FF2B5EF4-FFF2-40B4-BE49-F238E27FC236}">
              <a16:creationId xmlns:a16="http://schemas.microsoft.com/office/drawing/2014/main" id="{DEE21EC9-50E6-4420-B716-444907AB5CC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17" name="正方形/長方形 116">
          <a:extLst>
            <a:ext uri="{FF2B5EF4-FFF2-40B4-BE49-F238E27FC236}">
              <a16:creationId xmlns:a16="http://schemas.microsoft.com/office/drawing/2014/main" id="{AE0744D6-B5E4-4572-82DF-4E805EEB10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8" name="正方形/長方形 117">
          <a:extLst>
            <a:ext uri="{FF2B5EF4-FFF2-40B4-BE49-F238E27FC236}">
              <a16:creationId xmlns:a16="http://schemas.microsoft.com/office/drawing/2014/main" id="{C97FD527-9959-4B0C-AE70-9AE0C7A8FE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19" name="正方形/長方形 118">
          <a:extLst>
            <a:ext uri="{FF2B5EF4-FFF2-40B4-BE49-F238E27FC236}">
              <a16:creationId xmlns:a16="http://schemas.microsoft.com/office/drawing/2014/main" id="{43DE918C-862C-4B57-AB25-C55181CC25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0" name="正方形/長方形 119">
          <a:extLst>
            <a:ext uri="{FF2B5EF4-FFF2-40B4-BE49-F238E27FC236}">
              <a16:creationId xmlns:a16="http://schemas.microsoft.com/office/drawing/2014/main" id="{AAC66459-13DC-42B8-B65A-70DBBAC172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1" name="正方形/長方形 120">
          <a:extLst>
            <a:ext uri="{FF2B5EF4-FFF2-40B4-BE49-F238E27FC236}">
              <a16:creationId xmlns:a16="http://schemas.microsoft.com/office/drawing/2014/main" id="{6321F67B-BDC6-49CB-A100-6D6BEA07A6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2" name="正方形/長方形 121">
          <a:extLst>
            <a:ext uri="{FF2B5EF4-FFF2-40B4-BE49-F238E27FC236}">
              <a16:creationId xmlns:a16="http://schemas.microsoft.com/office/drawing/2014/main" id="{426638A8-F32A-483D-8C35-1296967139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3" name="正方形/長方形 122">
          <a:extLst>
            <a:ext uri="{FF2B5EF4-FFF2-40B4-BE49-F238E27FC236}">
              <a16:creationId xmlns:a16="http://schemas.microsoft.com/office/drawing/2014/main" id="{DD03ADC0-8614-4614-AB6A-12DCCFDD95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4" name="正方形/長方形 123">
          <a:extLst>
            <a:ext uri="{FF2B5EF4-FFF2-40B4-BE49-F238E27FC236}">
              <a16:creationId xmlns:a16="http://schemas.microsoft.com/office/drawing/2014/main" id="{F0A81A9D-C494-459E-B04D-579D9DDF3D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25" name="正方形/長方形 124">
          <a:extLst>
            <a:ext uri="{FF2B5EF4-FFF2-40B4-BE49-F238E27FC236}">
              <a16:creationId xmlns:a16="http://schemas.microsoft.com/office/drawing/2014/main" id="{0D4049DC-4055-4417-A88A-D1542AB717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6" name="正方形/長方形 125">
          <a:extLst>
            <a:ext uri="{FF2B5EF4-FFF2-40B4-BE49-F238E27FC236}">
              <a16:creationId xmlns:a16="http://schemas.microsoft.com/office/drawing/2014/main" id="{A1636BA3-DDF6-45F8-80C1-53910EA928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7" name="正方形/長方形 126">
          <a:extLst>
            <a:ext uri="{FF2B5EF4-FFF2-40B4-BE49-F238E27FC236}">
              <a16:creationId xmlns:a16="http://schemas.microsoft.com/office/drawing/2014/main" id="{44D8C77C-FAEF-447B-AA86-55FF5929B8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8" name="正方形/長方形 127">
          <a:extLst>
            <a:ext uri="{FF2B5EF4-FFF2-40B4-BE49-F238E27FC236}">
              <a16:creationId xmlns:a16="http://schemas.microsoft.com/office/drawing/2014/main" id="{B643A33E-CC50-4E8D-9DDB-BA9363895F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9" name="正方形/長方形 128">
          <a:extLst>
            <a:ext uri="{FF2B5EF4-FFF2-40B4-BE49-F238E27FC236}">
              <a16:creationId xmlns:a16="http://schemas.microsoft.com/office/drawing/2014/main" id="{B915B9FF-55EC-4EE4-9BD5-D67365A271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0" name="正方形/長方形 129">
          <a:extLst>
            <a:ext uri="{FF2B5EF4-FFF2-40B4-BE49-F238E27FC236}">
              <a16:creationId xmlns:a16="http://schemas.microsoft.com/office/drawing/2014/main" id="{4F7FFF3E-C6E9-4DDC-BCF7-3ED46C5136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1" name="正方形/長方形 130">
          <a:extLst>
            <a:ext uri="{FF2B5EF4-FFF2-40B4-BE49-F238E27FC236}">
              <a16:creationId xmlns:a16="http://schemas.microsoft.com/office/drawing/2014/main" id="{7EDD397F-CF38-4D3E-BBDA-9FA58261F5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2" name="正方形/長方形 131">
          <a:extLst>
            <a:ext uri="{FF2B5EF4-FFF2-40B4-BE49-F238E27FC236}">
              <a16:creationId xmlns:a16="http://schemas.microsoft.com/office/drawing/2014/main" id="{575CB23A-7917-4F27-85FB-2AD4A4FEDE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33" name="正方形/長方形 132">
          <a:extLst>
            <a:ext uri="{FF2B5EF4-FFF2-40B4-BE49-F238E27FC236}">
              <a16:creationId xmlns:a16="http://schemas.microsoft.com/office/drawing/2014/main" id="{F0DD80CD-3135-45A1-AF73-BCF81CCC9C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34" name="正方形/長方形 133">
          <a:extLst>
            <a:ext uri="{FF2B5EF4-FFF2-40B4-BE49-F238E27FC236}">
              <a16:creationId xmlns:a16="http://schemas.microsoft.com/office/drawing/2014/main" id="{E0D28EBC-4FCB-46D1-970E-3212780ECA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35" name="正方形/長方形 134">
          <a:extLst>
            <a:ext uri="{FF2B5EF4-FFF2-40B4-BE49-F238E27FC236}">
              <a16:creationId xmlns:a16="http://schemas.microsoft.com/office/drawing/2014/main" id="{B88532D4-3ACF-4F34-A022-D0BAFED584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36" name="正方形/長方形 135">
          <a:extLst>
            <a:ext uri="{FF2B5EF4-FFF2-40B4-BE49-F238E27FC236}">
              <a16:creationId xmlns:a16="http://schemas.microsoft.com/office/drawing/2014/main" id="{C9585D59-8BFF-4B90-BB8B-B79CC2248E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37" name="正方形/長方形 136">
          <a:extLst>
            <a:ext uri="{FF2B5EF4-FFF2-40B4-BE49-F238E27FC236}">
              <a16:creationId xmlns:a16="http://schemas.microsoft.com/office/drawing/2014/main" id="{CF2FCBFB-9DAA-46EC-92A7-832BAD9407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38" name="正方形/長方形 137">
          <a:extLst>
            <a:ext uri="{FF2B5EF4-FFF2-40B4-BE49-F238E27FC236}">
              <a16:creationId xmlns:a16="http://schemas.microsoft.com/office/drawing/2014/main" id="{2F11B494-DA34-474F-BAE5-4B9617FA8A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39" name="正方形/長方形 138">
          <a:extLst>
            <a:ext uri="{FF2B5EF4-FFF2-40B4-BE49-F238E27FC236}">
              <a16:creationId xmlns:a16="http://schemas.microsoft.com/office/drawing/2014/main" id="{48AF523B-F5CD-4FC9-BCFA-8212DAB5BB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40" name="正方形/長方形 139">
          <a:extLst>
            <a:ext uri="{FF2B5EF4-FFF2-40B4-BE49-F238E27FC236}">
              <a16:creationId xmlns:a16="http://schemas.microsoft.com/office/drawing/2014/main" id="{AED18DDD-22A6-4B67-AE59-7792B9A540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41" name="テキスト ボックス 140">
          <a:extLst>
            <a:ext uri="{FF2B5EF4-FFF2-40B4-BE49-F238E27FC236}">
              <a16:creationId xmlns:a16="http://schemas.microsoft.com/office/drawing/2014/main" id="{D788DE2F-D16D-4024-BA14-999CB98320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42" name="直線コネクタ 141">
          <a:extLst>
            <a:ext uri="{FF2B5EF4-FFF2-40B4-BE49-F238E27FC236}">
              <a16:creationId xmlns:a16="http://schemas.microsoft.com/office/drawing/2014/main" id="{88A22A53-E6B4-45DF-B3C5-2E046A5DA6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43" name="直線コネクタ 142">
          <a:extLst>
            <a:ext uri="{FF2B5EF4-FFF2-40B4-BE49-F238E27FC236}">
              <a16:creationId xmlns:a16="http://schemas.microsoft.com/office/drawing/2014/main" id="{D6D6E409-6D21-4230-B901-153FA7EF6A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44" name="テキスト ボックス 143">
          <a:extLst>
            <a:ext uri="{FF2B5EF4-FFF2-40B4-BE49-F238E27FC236}">
              <a16:creationId xmlns:a16="http://schemas.microsoft.com/office/drawing/2014/main" id="{7F1AB3B0-B0B9-4F72-8D91-0136538FCAE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45" name="直線コネクタ 144">
          <a:extLst>
            <a:ext uri="{FF2B5EF4-FFF2-40B4-BE49-F238E27FC236}">
              <a16:creationId xmlns:a16="http://schemas.microsoft.com/office/drawing/2014/main" id="{E68C8A96-D580-4ED4-90D8-3CAD711263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46" name="テキスト ボックス 145">
          <a:extLst>
            <a:ext uri="{FF2B5EF4-FFF2-40B4-BE49-F238E27FC236}">
              <a16:creationId xmlns:a16="http://schemas.microsoft.com/office/drawing/2014/main" id="{065876F7-56C9-428D-BB9D-862D7B983AA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47" name="直線コネクタ 146">
          <a:extLst>
            <a:ext uri="{FF2B5EF4-FFF2-40B4-BE49-F238E27FC236}">
              <a16:creationId xmlns:a16="http://schemas.microsoft.com/office/drawing/2014/main" id="{AD8DF5D4-C969-4F89-A7CA-9DB53FF950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48" name="テキスト ボックス 147">
          <a:extLst>
            <a:ext uri="{FF2B5EF4-FFF2-40B4-BE49-F238E27FC236}">
              <a16:creationId xmlns:a16="http://schemas.microsoft.com/office/drawing/2014/main" id="{CDEB9ABB-F126-4065-A1D0-C10CC29010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49" name="直線コネクタ 148">
          <a:extLst>
            <a:ext uri="{FF2B5EF4-FFF2-40B4-BE49-F238E27FC236}">
              <a16:creationId xmlns:a16="http://schemas.microsoft.com/office/drawing/2014/main" id="{DE61132F-C7DF-43D1-9FA9-7A214ECF24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50" name="テキスト ボックス 149">
          <a:extLst>
            <a:ext uri="{FF2B5EF4-FFF2-40B4-BE49-F238E27FC236}">
              <a16:creationId xmlns:a16="http://schemas.microsoft.com/office/drawing/2014/main" id="{964A775C-4706-4067-9DF5-9B0364F1796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51" name="直線コネクタ 150">
          <a:extLst>
            <a:ext uri="{FF2B5EF4-FFF2-40B4-BE49-F238E27FC236}">
              <a16:creationId xmlns:a16="http://schemas.microsoft.com/office/drawing/2014/main" id="{20DDB6D8-7D24-4216-BCCB-7EE8742FCA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52" name="テキスト ボックス 151">
          <a:extLst>
            <a:ext uri="{FF2B5EF4-FFF2-40B4-BE49-F238E27FC236}">
              <a16:creationId xmlns:a16="http://schemas.microsoft.com/office/drawing/2014/main" id="{78E13402-195B-45EE-9DDE-1D45E3D68C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53" name="直線コネクタ 152">
          <a:extLst>
            <a:ext uri="{FF2B5EF4-FFF2-40B4-BE49-F238E27FC236}">
              <a16:creationId xmlns:a16="http://schemas.microsoft.com/office/drawing/2014/main" id="{88CB96E5-FABE-453A-AF19-36D8919BCD3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54" name="テキスト ボックス 153">
          <a:extLst>
            <a:ext uri="{FF2B5EF4-FFF2-40B4-BE49-F238E27FC236}">
              <a16:creationId xmlns:a16="http://schemas.microsoft.com/office/drawing/2014/main" id="{FB5B069F-21AA-4970-8DF3-737341CA2BB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55" name="直線コネクタ 154">
          <a:extLst>
            <a:ext uri="{FF2B5EF4-FFF2-40B4-BE49-F238E27FC236}">
              <a16:creationId xmlns:a16="http://schemas.microsoft.com/office/drawing/2014/main" id="{21268DBA-A06B-454B-AA40-885C2EEEDA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56" name="テキスト ボックス 155">
          <a:extLst>
            <a:ext uri="{FF2B5EF4-FFF2-40B4-BE49-F238E27FC236}">
              <a16:creationId xmlns:a16="http://schemas.microsoft.com/office/drawing/2014/main" id="{80A5D257-01FD-4121-AD9F-8FE9BBBEB80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57" name="【一般廃棄物処理施設】&#10;有形固定資産減価償却率グラフ枠">
          <a:extLst>
            <a:ext uri="{FF2B5EF4-FFF2-40B4-BE49-F238E27FC236}">
              <a16:creationId xmlns:a16="http://schemas.microsoft.com/office/drawing/2014/main" id="{0FF3B49A-7579-46C6-97F5-1DAB27B681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158" name="直線コネクタ 157">
          <a:extLst>
            <a:ext uri="{FF2B5EF4-FFF2-40B4-BE49-F238E27FC236}">
              <a16:creationId xmlns:a16="http://schemas.microsoft.com/office/drawing/2014/main" id="{F255EB9D-CD79-4CF6-BB7D-9B1127B6B0DA}"/>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159" name="【一般廃棄物処理施設】&#10;有形固定資産減価償却率最小値テキスト">
          <a:extLst>
            <a:ext uri="{FF2B5EF4-FFF2-40B4-BE49-F238E27FC236}">
              <a16:creationId xmlns:a16="http://schemas.microsoft.com/office/drawing/2014/main" id="{47DDCC1B-B0DC-4FBE-8C43-F97714019276}"/>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160" name="直線コネクタ 159">
          <a:extLst>
            <a:ext uri="{FF2B5EF4-FFF2-40B4-BE49-F238E27FC236}">
              <a16:creationId xmlns:a16="http://schemas.microsoft.com/office/drawing/2014/main" id="{C540B9E2-6707-41EE-983C-FCB8EDC888F6}"/>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61" name="【一般廃棄物処理施設】&#10;有形固定資産減価償却率最大値テキスト">
          <a:extLst>
            <a:ext uri="{FF2B5EF4-FFF2-40B4-BE49-F238E27FC236}">
              <a16:creationId xmlns:a16="http://schemas.microsoft.com/office/drawing/2014/main" id="{7C71B58A-155A-4300-AA87-7447D633B1A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62" name="直線コネクタ 161">
          <a:extLst>
            <a:ext uri="{FF2B5EF4-FFF2-40B4-BE49-F238E27FC236}">
              <a16:creationId xmlns:a16="http://schemas.microsoft.com/office/drawing/2014/main" id="{E94C2A10-4462-4D2D-A19E-E21D41AFF34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163" name="【一般廃棄物処理施設】&#10;有形固定資産減価償却率平均値テキスト">
          <a:extLst>
            <a:ext uri="{FF2B5EF4-FFF2-40B4-BE49-F238E27FC236}">
              <a16:creationId xmlns:a16="http://schemas.microsoft.com/office/drawing/2014/main" id="{D1844905-B30E-41BB-A061-24DEC4C37CBD}"/>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164" name="フローチャート: 判断 163">
          <a:extLst>
            <a:ext uri="{FF2B5EF4-FFF2-40B4-BE49-F238E27FC236}">
              <a16:creationId xmlns:a16="http://schemas.microsoft.com/office/drawing/2014/main" id="{2C68AD53-66F1-4F2E-A38F-1595C44717F0}"/>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165" name="フローチャート: 判断 164">
          <a:extLst>
            <a:ext uri="{FF2B5EF4-FFF2-40B4-BE49-F238E27FC236}">
              <a16:creationId xmlns:a16="http://schemas.microsoft.com/office/drawing/2014/main" id="{C3FE3F74-786D-41D5-9402-DA6FFC31D24E}"/>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166" name="n_1aveValue【一般廃棄物処理施設】&#10;有形固定資産減価償却率">
          <a:extLst>
            <a:ext uri="{FF2B5EF4-FFF2-40B4-BE49-F238E27FC236}">
              <a16:creationId xmlns:a16="http://schemas.microsoft.com/office/drawing/2014/main" id="{99E37988-D654-4BB4-9CAF-69F1BDE54D97}"/>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167" name="フローチャート: 判断 166">
          <a:extLst>
            <a:ext uri="{FF2B5EF4-FFF2-40B4-BE49-F238E27FC236}">
              <a16:creationId xmlns:a16="http://schemas.microsoft.com/office/drawing/2014/main" id="{159541D3-9CAF-4EEC-8B7B-38D219FBC068}"/>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168" name="n_2aveValue【一般廃棄物処理施設】&#10;有形固定資産減価償却率">
          <a:extLst>
            <a:ext uri="{FF2B5EF4-FFF2-40B4-BE49-F238E27FC236}">
              <a16:creationId xmlns:a16="http://schemas.microsoft.com/office/drawing/2014/main" id="{6DE3CA6B-32D9-42C2-931D-ACEF4E30C5FB}"/>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169" name="フローチャート: 判断 168">
          <a:extLst>
            <a:ext uri="{FF2B5EF4-FFF2-40B4-BE49-F238E27FC236}">
              <a16:creationId xmlns:a16="http://schemas.microsoft.com/office/drawing/2014/main" id="{E7F90B44-D131-4970-924E-F5BFC40DA912}"/>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170" name="n_3aveValue【一般廃棄物処理施設】&#10;有形固定資産減価償却率">
          <a:extLst>
            <a:ext uri="{FF2B5EF4-FFF2-40B4-BE49-F238E27FC236}">
              <a16:creationId xmlns:a16="http://schemas.microsoft.com/office/drawing/2014/main" id="{17B7A788-46FB-4A43-9842-BA57A51C8FE3}"/>
            </a:ext>
          </a:extLst>
        </xdr:cNvPr>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71" name="テキスト ボックス 170">
          <a:extLst>
            <a:ext uri="{FF2B5EF4-FFF2-40B4-BE49-F238E27FC236}">
              <a16:creationId xmlns:a16="http://schemas.microsoft.com/office/drawing/2014/main" id="{E17C816D-1713-4B41-9E5B-4A7C264B42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72" name="テキスト ボックス 171">
          <a:extLst>
            <a:ext uri="{FF2B5EF4-FFF2-40B4-BE49-F238E27FC236}">
              <a16:creationId xmlns:a16="http://schemas.microsoft.com/office/drawing/2014/main" id="{9C5C6C25-2447-49EF-87CE-DA29A38735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73" name="テキスト ボックス 172">
          <a:extLst>
            <a:ext uri="{FF2B5EF4-FFF2-40B4-BE49-F238E27FC236}">
              <a16:creationId xmlns:a16="http://schemas.microsoft.com/office/drawing/2014/main" id="{0D5B8936-4FE3-4334-9FBA-6EFD2FCF53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74" name="テキスト ボックス 173">
          <a:extLst>
            <a:ext uri="{FF2B5EF4-FFF2-40B4-BE49-F238E27FC236}">
              <a16:creationId xmlns:a16="http://schemas.microsoft.com/office/drawing/2014/main" id="{77DAB166-0003-4DB8-9865-8BDAE27602E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75" name="テキスト ボックス 174">
          <a:extLst>
            <a:ext uri="{FF2B5EF4-FFF2-40B4-BE49-F238E27FC236}">
              <a16:creationId xmlns:a16="http://schemas.microsoft.com/office/drawing/2014/main" id="{FDF429AD-C2ED-47FB-BD48-596E881D3F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120106</xdr:rowOff>
    </xdr:from>
    <xdr:to>
      <xdr:col>76</xdr:col>
      <xdr:colOff>165100</xdr:colOff>
      <xdr:row>35</xdr:row>
      <xdr:rowOff>50256</xdr:rowOff>
    </xdr:to>
    <xdr:sp macro="" textlink="">
      <xdr:nvSpPr>
        <xdr:cNvPr id="176" name="楕円 175">
          <a:extLst>
            <a:ext uri="{FF2B5EF4-FFF2-40B4-BE49-F238E27FC236}">
              <a16:creationId xmlns:a16="http://schemas.microsoft.com/office/drawing/2014/main" id="{4F49899A-5A17-4248-89B9-FBBEDA421F5D}"/>
            </a:ext>
          </a:extLst>
        </xdr:cNvPr>
        <xdr:cNvSpPr/>
      </xdr:nvSpPr>
      <xdr:spPr>
        <a:xfrm>
          <a:off x="14541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48260</xdr:rowOff>
    </xdr:from>
    <xdr:to>
      <xdr:col>72</xdr:col>
      <xdr:colOff>38100</xdr:colOff>
      <xdr:row>33</xdr:row>
      <xdr:rowOff>149860</xdr:rowOff>
    </xdr:to>
    <xdr:sp macro="" textlink="">
      <xdr:nvSpPr>
        <xdr:cNvPr id="177" name="楕円 176">
          <a:extLst>
            <a:ext uri="{FF2B5EF4-FFF2-40B4-BE49-F238E27FC236}">
              <a16:creationId xmlns:a16="http://schemas.microsoft.com/office/drawing/2014/main" id="{87356D01-50DC-41D1-9F91-9083B1CEDE8D}"/>
            </a:ext>
          </a:extLst>
        </xdr:cNvPr>
        <xdr:cNvSpPr/>
      </xdr:nvSpPr>
      <xdr:spPr>
        <a:xfrm>
          <a:off x="13652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99060</xdr:rowOff>
    </xdr:from>
    <xdr:to>
      <xdr:col>76</xdr:col>
      <xdr:colOff>114300</xdr:colOff>
      <xdr:row>34</xdr:row>
      <xdr:rowOff>170906</xdr:rowOff>
    </xdr:to>
    <xdr:cxnSp macro="">
      <xdr:nvCxnSpPr>
        <xdr:cNvPr id="178" name="直線コネクタ 177">
          <a:extLst>
            <a:ext uri="{FF2B5EF4-FFF2-40B4-BE49-F238E27FC236}">
              <a16:creationId xmlns:a16="http://schemas.microsoft.com/office/drawing/2014/main" id="{4EBA3123-4109-4A67-BFF6-1C1BCB7104D8}"/>
            </a:ext>
          </a:extLst>
        </xdr:cNvPr>
        <xdr:cNvCxnSpPr/>
      </xdr:nvCxnSpPr>
      <xdr:spPr>
        <a:xfrm>
          <a:off x="13703300" y="5756910"/>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33</xdr:row>
      <xdr:rowOff>66783</xdr:rowOff>
    </xdr:from>
    <xdr:ext cx="405111" cy="259045"/>
    <xdr:sp macro="" textlink="">
      <xdr:nvSpPr>
        <xdr:cNvPr id="179" name="n_2mainValue【一般廃棄物処理施設】&#10;有形固定資産減価償却率">
          <a:extLst>
            <a:ext uri="{FF2B5EF4-FFF2-40B4-BE49-F238E27FC236}">
              <a16:creationId xmlns:a16="http://schemas.microsoft.com/office/drawing/2014/main" id="{672CE536-2EF4-4C0E-90BF-AC99355B815C}"/>
            </a:ext>
          </a:extLst>
        </xdr:cNvPr>
        <xdr:cNvSpPr txBox="1"/>
      </xdr:nvSpPr>
      <xdr:spPr>
        <a:xfrm>
          <a:off x="14389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166387</xdr:rowOff>
    </xdr:from>
    <xdr:ext cx="405111" cy="259045"/>
    <xdr:sp macro="" textlink="">
      <xdr:nvSpPr>
        <xdr:cNvPr id="180" name="n_3mainValue【一般廃棄物処理施設】&#10;有形固定資産減価償却率">
          <a:extLst>
            <a:ext uri="{FF2B5EF4-FFF2-40B4-BE49-F238E27FC236}">
              <a16:creationId xmlns:a16="http://schemas.microsoft.com/office/drawing/2014/main" id="{CD0B51D5-F3B4-40D4-9880-3C1EF2EABFAD}"/>
            </a:ext>
          </a:extLst>
        </xdr:cNvPr>
        <xdr:cNvSpPr txBox="1"/>
      </xdr:nvSpPr>
      <xdr:spPr>
        <a:xfrm>
          <a:off x="13500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a:extLst>
            <a:ext uri="{FF2B5EF4-FFF2-40B4-BE49-F238E27FC236}">
              <a16:creationId xmlns:a16="http://schemas.microsoft.com/office/drawing/2014/main" id="{17B68052-984C-4BF5-8105-F598B6BDB0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a:extLst>
            <a:ext uri="{FF2B5EF4-FFF2-40B4-BE49-F238E27FC236}">
              <a16:creationId xmlns:a16="http://schemas.microsoft.com/office/drawing/2014/main" id="{544FD4DF-CB0C-4261-A5F7-58264F052F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a:extLst>
            <a:ext uri="{FF2B5EF4-FFF2-40B4-BE49-F238E27FC236}">
              <a16:creationId xmlns:a16="http://schemas.microsoft.com/office/drawing/2014/main" id="{E435FE23-11A8-43F3-9D6A-63F1ECA6F3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a:extLst>
            <a:ext uri="{FF2B5EF4-FFF2-40B4-BE49-F238E27FC236}">
              <a16:creationId xmlns:a16="http://schemas.microsoft.com/office/drawing/2014/main" id="{EC8F7E34-6BEE-4E40-A597-092A82E32F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a:extLst>
            <a:ext uri="{FF2B5EF4-FFF2-40B4-BE49-F238E27FC236}">
              <a16:creationId xmlns:a16="http://schemas.microsoft.com/office/drawing/2014/main" id="{A698304A-CFCE-420F-8824-B70DCE5E8E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a:extLst>
            <a:ext uri="{FF2B5EF4-FFF2-40B4-BE49-F238E27FC236}">
              <a16:creationId xmlns:a16="http://schemas.microsoft.com/office/drawing/2014/main" id="{70F09287-3660-4945-BD2D-76FFA67C7C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a:extLst>
            <a:ext uri="{FF2B5EF4-FFF2-40B4-BE49-F238E27FC236}">
              <a16:creationId xmlns:a16="http://schemas.microsoft.com/office/drawing/2014/main" id="{E6E3963A-692F-4B3B-BE7D-6A76C2AA1E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a:extLst>
            <a:ext uri="{FF2B5EF4-FFF2-40B4-BE49-F238E27FC236}">
              <a16:creationId xmlns:a16="http://schemas.microsoft.com/office/drawing/2014/main" id="{B649CCB2-3B65-4A50-A189-9F21FC279B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89" name="テキスト ボックス 188">
          <a:extLst>
            <a:ext uri="{FF2B5EF4-FFF2-40B4-BE49-F238E27FC236}">
              <a16:creationId xmlns:a16="http://schemas.microsoft.com/office/drawing/2014/main" id="{4C817CBD-BCBA-47B5-9F06-662E93C054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90" name="直線コネクタ 189">
          <a:extLst>
            <a:ext uri="{FF2B5EF4-FFF2-40B4-BE49-F238E27FC236}">
              <a16:creationId xmlns:a16="http://schemas.microsoft.com/office/drawing/2014/main" id="{8DF6FFDE-6AAA-4C06-B2FA-B9CC5764BE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91" name="直線コネクタ 190">
          <a:extLst>
            <a:ext uri="{FF2B5EF4-FFF2-40B4-BE49-F238E27FC236}">
              <a16:creationId xmlns:a16="http://schemas.microsoft.com/office/drawing/2014/main" id="{99B10A22-17C9-41D8-9D03-7FFB2C7DCD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92" name="テキスト ボックス 191">
          <a:extLst>
            <a:ext uri="{FF2B5EF4-FFF2-40B4-BE49-F238E27FC236}">
              <a16:creationId xmlns:a16="http://schemas.microsoft.com/office/drawing/2014/main" id="{A1800FD9-26C4-41C7-8DE5-7FB753F1F0D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93" name="直線コネクタ 192">
          <a:extLst>
            <a:ext uri="{FF2B5EF4-FFF2-40B4-BE49-F238E27FC236}">
              <a16:creationId xmlns:a16="http://schemas.microsoft.com/office/drawing/2014/main" id="{0FC827E6-424A-44B3-AD0B-A1E85FCE718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94" name="テキスト ボックス 193">
          <a:extLst>
            <a:ext uri="{FF2B5EF4-FFF2-40B4-BE49-F238E27FC236}">
              <a16:creationId xmlns:a16="http://schemas.microsoft.com/office/drawing/2014/main" id="{9274B5C3-B3B8-4F52-95BC-40BCE77E1CE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95" name="直線コネクタ 194">
          <a:extLst>
            <a:ext uri="{FF2B5EF4-FFF2-40B4-BE49-F238E27FC236}">
              <a16:creationId xmlns:a16="http://schemas.microsoft.com/office/drawing/2014/main" id="{62AAA126-ECAF-40E5-9875-BF974EC4DFE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96" name="テキスト ボックス 195">
          <a:extLst>
            <a:ext uri="{FF2B5EF4-FFF2-40B4-BE49-F238E27FC236}">
              <a16:creationId xmlns:a16="http://schemas.microsoft.com/office/drawing/2014/main" id="{735391DA-C634-4AB4-8A47-A776EA68FC4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97" name="直線コネクタ 196">
          <a:extLst>
            <a:ext uri="{FF2B5EF4-FFF2-40B4-BE49-F238E27FC236}">
              <a16:creationId xmlns:a16="http://schemas.microsoft.com/office/drawing/2014/main" id="{84F8E6FE-9913-47B3-8811-55AE3D6C130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98" name="テキスト ボックス 197">
          <a:extLst>
            <a:ext uri="{FF2B5EF4-FFF2-40B4-BE49-F238E27FC236}">
              <a16:creationId xmlns:a16="http://schemas.microsoft.com/office/drawing/2014/main" id="{E8F2AAF9-7B8A-4FC8-ABD2-02DBF48DFC1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99" name="直線コネクタ 198">
          <a:extLst>
            <a:ext uri="{FF2B5EF4-FFF2-40B4-BE49-F238E27FC236}">
              <a16:creationId xmlns:a16="http://schemas.microsoft.com/office/drawing/2014/main" id="{D1972D9A-65B1-4249-97DC-A58B340B0E4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00" name="テキスト ボックス 199">
          <a:extLst>
            <a:ext uri="{FF2B5EF4-FFF2-40B4-BE49-F238E27FC236}">
              <a16:creationId xmlns:a16="http://schemas.microsoft.com/office/drawing/2014/main" id="{FFB245C5-710F-4353-86F2-691C2ACA963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01" name="直線コネクタ 200">
          <a:extLst>
            <a:ext uri="{FF2B5EF4-FFF2-40B4-BE49-F238E27FC236}">
              <a16:creationId xmlns:a16="http://schemas.microsoft.com/office/drawing/2014/main" id="{1E256956-0B85-4454-A35B-B0F8B0CD44B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02" name="テキスト ボックス 201">
          <a:extLst>
            <a:ext uri="{FF2B5EF4-FFF2-40B4-BE49-F238E27FC236}">
              <a16:creationId xmlns:a16="http://schemas.microsoft.com/office/drawing/2014/main" id="{27D31DB9-9411-484A-AD08-F39976B5C1A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03" name="直線コネクタ 202">
          <a:extLst>
            <a:ext uri="{FF2B5EF4-FFF2-40B4-BE49-F238E27FC236}">
              <a16:creationId xmlns:a16="http://schemas.microsoft.com/office/drawing/2014/main" id="{8AC745C5-FF72-4994-87E5-05F6AB42FE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04" name="テキスト ボックス 203">
          <a:extLst>
            <a:ext uri="{FF2B5EF4-FFF2-40B4-BE49-F238E27FC236}">
              <a16:creationId xmlns:a16="http://schemas.microsoft.com/office/drawing/2014/main" id="{1BDA2C83-90F6-4733-AAC3-993AE93710B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05" name="【一般廃棄物処理施設】&#10;一人当たり有形固定資産（償却資産）額グラフ枠">
          <a:extLst>
            <a:ext uri="{FF2B5EF4-FFF2-40B4-BE49-F238E27FC236}">
              <a16:creationId xmlns:a16="http://schemas.microsoft.com/office/drawing/2014/main" id="{44617882-8F94-4931-9A0F-43A6930DA4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06" name="直線コネクタ 205">
          <a:extLst>
            <a:ext uri="{FF2B5EF4-FFF2-40B4-BE49-F238E27FC236}">
              <a16:creationId xmlns:a16="http://schemas.microsoft.com/office/drawing/2014/main" id="{2BD303CC-6C99-4B19-B180-1018017C4875}"/>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07" name="【一般廃棄物処理施設】&#10;一人当たり有形固定資産（償却資産）額最小値テキスト">
          <a:extLst>
            <a:ext uri="{FF2B5EF4-FFF2-40B4-BE49-F238E27FC236}">
              <a16:creationId xmlns:a16="http://schemas.microsoft.com/office/drawing/2014/main" id="{68AF6321-5179-4F36-B37A-6A16B20BD20D}"/>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08" name="直線コネクタ 207">
          <a:extLst>
            <a:ext uri="{FF2B5EF4-FFF2-40B4-BE49-F238E27FC236}">
              <a16:creationId xmlns:a16="http://schemas.microsoft.com/office/drawing/2014/main" id="{7CF1FCD5-336C-4E96-A75E-20D347DFC4AC}"/>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09" name="【一般廃棄物処理施設】&#10;一人当たり有形固定資産（償却資産）額最大値テキスト">
          <a:extLst>
            <a:ext uri="{FF2B5EF4-FFF2-40B4-BE49-F238E27FC236}">
              <a16:creationId xmlns:a16="http://schemas.microsoft.com/office/drawing/2014/main" id="{4F9C057D-7B72-4CBE-8B7E-D31A94C154A1}"/>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10" name="直線コネクタ 209">
          <a:extLst>
            <a:ext uri="{FF2B5EF4-FFF2-40B4-BE49-F238E27FC236}">
              <a16:creationId xmlns:a16="http://schemas.microsoft.com/office/drawing/2014/main" id="{210A08B8-60A7-4AC6-B185-F41ED15F3A21}"/>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211" name="【一般廃棄物処理施設】&#10;一人当たり有形固定資産（償却資産）額平均値テキスト">
          <a:extLst>
            <a:ext uri="{FF2B5EF4-FFF2-40B4-BE49-F238E27FC236}">
              <a16:creationId xmlns:a16="http://schemas.microsoft.com/office/drawing/2014/main" id="{883AC5EE-CB11-444B-A2C3-9C89C674E8E4}"/>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12" name="フローチャート: 判断 211">
          <a:extLst>
            <a:ext uri="{FF2B5EF4-FFF2-40B4-BE49-F238E27FC236}">
              <a16:creationId xmlns:a16="http://schemas.microsoft.com/office/drawing/2014/main" id="{D4DD3C4E-1281-4F7E-B6C4-CEA632E872CF}"/>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13" name="フローチャート: 判断 212">
          <a:extLst>
            <a:ext uri="{FF2B5EF4-FFF2-40B4-BE49-F238E27FC236}">
              <a16:creationId xmlns:a16="http://schemas.microsoft.com/office/drawing/2014/main" id="{71F17C63-5537-4073-A848-DC379094C9FA}"/>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214" name="n_1aveValue【一般廃棄物処理施設】&#10;一人当たり有形固定資産（償却資産）額">
          <a:extLst>
            <a:ext uri="{FF2B5EF4-FFF2-40B4-BE49-F238E27FC236}">
              <a16:creationId xmlns:a16="http://schemas.microsoft.com/office/drawing/2014/main" id="{3692D413-E6DD-4E25-B7E9-A1DD0CB54768}"/>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15" name="フローチャート: 判断 214">
          <a:extLst>
            <a:ext uri="{FF2B5EF4-FFF2-40B4-BE49-F238E27FC236}">
              <a16:creationId xmlns:a16="http://schemas.microsoft.com/office/drawing/2014/main" id="{8312FBCC-DE4D-4B8C-9E23-DBD468F1EBAB}"/>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216" name="n_2aveValue【一般廃棄物処理施設】&#10;一人当たり有形固定資産（償却資産）額">
          <a:extLst>
            <a:ext uri="{FF2B5EF4-FFF2-40B4-BE49-F238E27FC236}">
              <a16:creationId xmlns:a16="http://schemas.microsoft.com/office/drawing/2014/main" id="{8F5E54E3-B1EA-4BFC-9F5E-368F3581E039}"/>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217" name="フローチャート: 判断 216">
          <a:extLst>
            <a:ext uri="{FF2B5EF4-FFF2-40B4-BE49-F238E27FC236}">
              <a16:creationId xmlns:a16="http://schemas.microsoft.com/office/drawing/2014/main" id="{3B24C228-A9B4-455D-8C0A-2139D53B3552}"/>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218" name="n_3aveValue【一般廃棄物処理施設】&#10;一人当たり有形固定資産（償却資産）額">
          <a:extLst>
            <a:ext uri="{FF2B5EF4-FFF2-40B4-BE49-F238E27FC236}">
              <a16:creationId xmlns:a16="http://schemas.microsoft.com/office/drawing/2014/main" id="{5ECF8900-3AE4-45A5-9A2B-0B93F72E08B7}"/>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BA3237C1-66FF-49AB-AD37-7B059CB343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8AAB25AB-E905-4FE3-9329-B5C038896D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21" name="テキスト ボックス 220">
          <a:extLst>
            <a:ext uri="{FF2B5EF4-FFF2-40B4-BE49-F238E27FC236}">
              <a16:creationId xmlns:a16="http://schemas.microsoft.com/office/drawing/2014/main" id="{67B449C7-A4D0-4999-8C6A-E7BB48F8B2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22" name="テキスト ボックス 221">
          <a:extLst>
            <a:ext uri="{FF2B5EF4-FFF2-40B4-BE49-F238E27FC236}">
              <a16:creationId xmlns:a16="http://schemas.microsoft.com/office/drawing/2014/main" id="{114502CF-EF9A-4AEA-A189-2BF1F045BD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5728D106-516C-42C5-8DAE-C0BD2C967E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33915</xdr:rowOff>
    </xdr:from>
    <xdr:to>
      <xdr:col>107</xdr:col>
      <xdr:colOff>101600</xdr:colOff>
      <xdr:row>42</xdr:row>
      <xdr:rowOff>135515</xdr:rowOff>
    </xdr:to>
    <xdr:sp macro="" textlink="">
      <xdr:nvSpPr>
        <xdr:cNvPr id="224" name="楕円 223">
          <a:extLst>
            <a:ext uri="{FF2B5EF4-FFF2-40B4-BE49-F238E27FC236}">
              <a16:creationId xmlns:a16="http://schemas.microsoft.com/office/drawing/2014/main" id="{95E2E371-E83A-4CAD-A40B-40C7F0645159}"/>
            </a:ext>
          </a:extLst>
        </xdr:cNvPr>
        <xdr:cNvSpPr/>
      </xdr:nvSpPr>
      <xdr:spPr>
        <a:xfrm>
          <a:off x="20383500" y="7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13996</xdr:rowOff>
    </xdr:from>
    <xdr:to>
      <xdr:col>102</xdr:col>
      <xdr:colOff>165100</xdr:colOff>
      <xdr:row>42</xdr:row>
      <xdr:rowOff>115596</xdr:rowOff>
    </xdr:to>
    <xdr:sp macro="" textlink="">
      <xdr:nvSpPr>
        <xdr:cNvPr id="225" name="楕円 224">
          <a:extLst>
            <a:ext uri="{FF2B5EF4-FFF2-40B4-BE49-F238E27FC236}">
              <a16:creationId xmlns:a16="http://schemas.microsoft.com/office/drawing/2014/main" id="{AF0D16B6-686B-4370-B1BA-1F2A61A668E2}"/>
            </a:ext>
          </a:extLst>
        </xdr:cNvPr>
        <xdr:cNvSpPr/>
      </xdr:nvSpPr>
      <xdr:spPr>
        <a:xfrm>
          <a:off x="19494500" y="72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64796</xdr:rowOff>
    </xdr:from>
    <xdr:to>
      <xdr:col>107</xdr:col>
      <xdr:colOff>50800</xdr:colOff>
      <xdr:row>42</xdr:row>
      <xdr:rowOff>84715</xdr:rowOff>
    </xdr:to>
    <xdr:cxnSp macro="">
      <xdr:nvCxnSpPr>
        <xdr:cNvPr id="226" name="直線コネクタ 225">
          <a:extLst>
            <a:ext uri="{FF2B5EF4-FFF2-40B4-BE49-F238E27FC236}">
              <a16:creationId xmlns:a16="http://schemas.microsoft.com/office/drawing/2014/main" id="{7DD03465-68D4-4AD9-B610-D76CD67910A0}"/>
            </a:ext>
          </a:extLst>
        </xdr:cNvPr>
        <xdr:cNvCxnSpPr/>
      </xdr:nvCxnSpPr>
      <xdr:spPr>
        <a:xfrm>
          <a:off x="19545300" y="7265696"/>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42</xdr:row>
      <xdr:rowOff>126642</xdr:rowOff>
    </xdr:from>
    <xdr:ext cx="469744" cy="259045"/>
    <xdr:sp macro="" textlink="">
      <xdr:nvSpPr>
        <xdr:cNvPr id="227" name="n_2mainValue【一般廃棄物処理施設】&#10;一人当たり有形固定資産（償却資産）額">
          <a:extLst>
            <a:ext uri="{FF2B5EF4-FFF2-40B4-BE49-F238E27FC236}">
              <a16:creationId xmlns:a16="http://schemas.microsoft.com/office/drawing/2014/main" id="{7E6A1F63-8B7E-412A-BEDE-6C4DA7E5CF4C}"/>
            </a:ext>
          </a:extLst>
        </xdr:cNvPr>
        <xdr:cNvSpPr txBox="1"/>
      </xdr:nvSpPr>
      <xdr:spPr>
        <a:xfrm>
          <a:off x="20199428" y="732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106723</xdr:rowOff>
    </xdr:from>
    <xdr:ext cx="534377" cy="259045"/>
    <xdr:sp macro="" textlink="">
      <xdr:nvSpPr>
        <xdr:cNvPr id="228" name="n_3mainValue【一般廃棄物処理施設】&#10;一人当たり有形固定資産（償却資産）額">
          <a:extLst>
            <a:ext uri="{FF2B5EF4-FFF2-40B4-BE49-F238E27FC236}">
              <a16:creationId xmlns:a16="http://schemas.microsoft.com/office/drawing/2014/main" id="{D63D7615-0919-41DE-837B-99732CE504E8}"/>
            </a:ext>
          </a:extLst>
        </xdr:cNvPr>
        <xdr:cNvSpPr txBox="1"/>
      </xdr:nvSpPr>
      <xdr:spPr>
        <a:xfrm>
          <a:off x="19278111" y="73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29" name="正方形/長方形 228">
          <a:extLst>
            <a:ext uri="{FF2B5EF4-FFF2-40B4-BE49-F238E27FC236}">
              <a16:creationId xmlns:a16="http://schemas.microsoft.com/office/drawing/2014/main" id="{7B76220A-02B2-4F6F-AE02-FCA05C198B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30" name="正方形/長方形 229">
          <a:extLst>
            <a:ext uri="{FF2B5EF4-FFF2-40B4-BE49-F238E27FC236}">
              <a16:creationId xmlns:a16="http://schemas.microsoft.com/office/drawing/2014/main" id="{1D2C51E6-6CFB-4C25-B66E-EA2304704D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31" name="正方形/長方形 230">
          <a:extLst>
            <a:ext uri="{FF2B5EF4-FFF2-40B4-BE49-F238E27FC236}">
              <a16:creationId xmlns:a16="http://schemas.microsoft.com/office/drawing/2014/main" id="{3E059D1A-2A24-4365-AC9F-1F501AFEDC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32" name="正方形/長方形 231">
          <a:extLst>
            <a:ext uri="{FF2B5EF4-FFF2-40B4-BE49-F238E27FC236}">
              <a16:creationId xmlns:a16="http://schemas.microsoft.com/office/drawing/2014/main" id="{42BC2FA9-6D6E-4BBD-BE55-8E2B87B0DD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33" name="正方形/長方形 232">
          <a:extLst>
            <a:ext uri="{FF2B5EF4-FFF2-40B4-BE49-F238E27FC236}">
              <a16:creationId xmlns:a16="http://schemas.microsoft.com/office/drawing/2014/main" id="{FD6E4DC5-A14B-4D42-B3CD-60AD2AA1D7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34" name="正方形/長方形 233">
          <a:extLst>
            <a:ext uri="{FF2B5EF4-FFF2-40B4-BE49-F238E27FC236}">
              <a16:creationId xmlns:a16="http://schemas.microsoft.com/office/drawing/2014/main" id="{4E8F2E3C-A5F4-4494-83A8-4ADEE947AE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35" name="正方形/長方形 234">
          <a:extLst>
            <a:ext uri="{FF2B5EF4-FFF2-40B4-BE49-F238E27FC236}">
              <a16:creationId xmlns:a16="http://schemas.microsoft.com/office/drawing/2014/main" id="{3F880507-D99B-4E5B-94D2-CA12D651DF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6" name="正方形/長方形 235">
          <a:extLst>
            <a:ext uri="{FF2B5EF4-FFF2-40B4-BE49-F238E27FC236}">
              <a16:creationId xmlns:a16="http://schemas.microsoft.com/office/drawing/2014/main" id="{04254BE3-8943-4035-B2D0-BE434CEFF7F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37" name="正方形/長方形 236">
          <a:extLst>
            <a:ext uri="{FF2B5EF4-FFF2-40B4-BE49-F238E27FC236}">
              <a16:creationId xmlns:a16="http://schemas.microsoft.com/office/drawing/2014/main" id="{CF29736A-91D4-481E-AD51-16CDABD5BE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8" name="正方形/長方形 237">
          <a:extLst>
            <a:ext uri="{FF2B5EF4-FFF2-40B4-BE49-F238E27FC236}">
              <a16:creationId xmlns:a16="http://schemas.microsoft.com/office/drawing/2014/main" id="{E916A250-BA22-4760-BA33-DA31F4B7D7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9" name="正方形/長方形 238">
          <a:extLst>
            <a:ext uri="{FF2B5EF4-FFF2-40B4-BE49-F238E27FC236}">
              <a16:creationId xmlns:a16="http://schemas.microsoft.com/office/drawing/2014/main" id="{6E0C7AC9-54C9-4EFF-98A7-8C4A9DF23F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0" name="正方形/長方形 239">
          <a:extLst>
            <a:ext uri="{FF2B5EF4-FFF2-40B4-BE49-F238E27FC236}">
              <a16:creationId xmlns:a16="http://schemas.microsoft.com/office/drawing/2014/main" id="{5052676B-3858-4B47-98BE-934CEFC3BD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1" name="正方形/長方形 240">
          <a:extLst>
            <a:ext uri="{FF2B5EF4-FFF2-40B4-BE49-F238E27FC236}">
              <a16:creationId xmlns:a16="http://schemas.microsoft.com/office/drawing/2014/main" id="{B2693342-7A09-4E17-BEFD-9967311A88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2" name="正方形/長方形 241">
          <a:extLst>
            <a:ext uri="{FF2B5EF4-FFF2-40B4-BE49-F238E27FC236}">
              <a16:creationId xmlns:a16="http://schemas.microsoft.com/office/drawing/2014/main" id="{7A465F57-DAB1-4662-BA9A-98AB12033D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3" name="正方形/長方形 242">
          <a:extLst>
            <a:ext uri="{FF2B5EF4-FFF2-40B4-BE49-F238E27FC236}">
              <a16:creationId xmlns:a16="http://schemas.microsoft.com/office/drawing/2014/main" id="{D9720CB7-2C87-4A09-B728-001FA8CB38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4" name="正方形/長方形 243">
          <a:extLst>
            <a:ext uri="{FF2B5EF4-FFF2-40B4-BE49-F238E27FC236}">
              <a16:creationId xmlns:a16="http://schemas.microsoft.com/office/drawing/2014/main" id="{61FA7E75-8E57-412E-8AAF-7BDDC04C339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45" name="正方形/長方形 244">
          <a:extLst>
            <a:ext uri="{FF2B5EF4-FFF2-40B4-BE49-F238E27FC236}">
              <a16:creationId xmlns:a16="http://schemas.microsoft.com/office/drawing/2014/main" id="{5C42C33F-FB26-48BF-8DEE-35B17E597F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46" name="正方形/長方形 245">
          <a:extLst>
            <a:ext uri="{FF2B5EF4-FFF2-40B4-BE49-F238E27FC236}">
              <a16:creationId xmlns:a16="http://schemas.microsoft.com/office/drawing/2014/main" id="{1A0961FC-B799-46C9-9031-EEABFD70F2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47" name="正方形/長方形 246">
          <a:extLst>
            <a:ext uri="{FF2B5EF4-FFF2-40B4-BE49-F238E27FC236}">
              <a16:creationId xmlns:a16="http://schemas.microsoft.com/office/drawing/2014/main" id="{3866C4E2-5E55-45C1-BE8C-3409C655B0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48" name="正方形/長方形 247">
          <a:extLst>
            <a:ext uri="{FF2B5EF4-FFF2-40B4-BE49-F238E27FC236}">
              <a16:creationId xmlns:a16="http://schemas.microsoft.com/office/drawing/2014/main" id="{BDD17792-2101-4375-B91E-B5F38228CB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49" name="正方形/長方形 248">
          <a:extLst>
            <a:ext uri="{FF2B5EF4-FFF2-40B4-BE49-F238E27FC236}">
              <a16:creationId xmlns:a16="http://schemas.microsoft.com/office/drawing/2014/main" id="{ACE210FC-48E5-4DCB-A067-3301A42B50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50" name="正方形/長方形 249">
          <a:extLst>
            <a:ext uri="{FF2B5EF4-FFF2-40B4-BE49-F238E27FC236}">
              <a16:creationId xmlns:a16="http://schemas.microsoft.com/office/drawing/2014/main" id="{DAF1B3F0-C808-41FD-8CF1-BF1F63CBBF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51" name="正方形/長方形 250">
          <a:extLst>
            <a:ext uri="{FF2B5EF4-FFF2-40B4-BE49-F238E27FC236}">
              <a16:creationId xmlns:a16="http://schemas.microsoft.com/office/drawing/2014/main" id="{882D5F11-0ADC-4B2F-8E44-AC2437BB6B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2" name="正方形/長方形 251">
          <a:extLst>
            <a:ext uri="{FF2B5EF4-FFF2-40B4-BE49-F238E27FC236}">
              <a16:creationId xmlns:a16="http://schemas.microsoft.com/office/drawing/2014/main" id="{32FA277D-173C-48AA-8E7F-A222411C49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8D3917BA-44B6-48E3-8D28-88154F780D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54" name="直線コネクタ 253">
          <a:extLst>
            <a:ext uri="{FF2B5EF4-FFF2-40B4-BE49-F238E27FC236}">
              <a16:creationId xmlns:a16="http://schemas.microsoft.com/office/drawing/2014/main" id="{BA5C4548-442C-4FD3-9836-A7F86FB917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C09EED25-3A19-4B21-8739-6890DA9F52C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56" name="直線コネクタ 255">
          <a:extLst>
            <a:ext uri="{FF2B5EF4-FFF2-40B4-BE49-F238E27FC236}">
              <a16:creationId xmlns:a16="http://schemas.microsoft.com/office/drawing/2014/main" id="{3BE52736-0551-48A0-A1C9-5F1F4BE8140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9638BE-5D9E-4230-A7FE-C4A6CD34DA2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58" name="直線コネクタ 257">
          <a:extLst>
            <a:ext uri="{FF2B5EF4-FFF2-40B4-BE49-F238E27FC236}">
              <a16:creationId xmlns:a16="http://schemas.microsoft.com/office/drawing/2014/main" id="{8EFAEFB6-AC02-4710-817D-B63256E8185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8D056F5B-AE54-4AA1-9F4C-80CB6DC6795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60" name="直線コネクタ 259">
          <a:extLst>
            <a:ext uri="{FF2B5EF4-FFF2-40B4-BE49-F238E27FC236}">
              <a16:creationId xmlns:a16="http://schemas.microsoft.com/office/drawing/2014/main" id="{3C44C038-45FE-4127-AAB2-AB688F0E35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F1488A56-C097-422E-A0D0-76F335DA9CE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62" name="直線コネクタ 261">
          <a:extLst>
            <a:ext uri="{FF2B5EF4-FFF2-40B4-BE49-F238E27FC236}">
              <a16:creationId xmlns:a16="http://schemas.microsoft.com/office/drawing/2014/main" id="{6B682313-4B4E-492A-8570-CF25B2B4D21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268FFBEE-6457-4E89-86F2-C12346D1FA4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64" name="直線コネクタ 263">
          <a:extLst>
            <a:ext uri="{FF2B5EF4-FFF2-40B4-BE49-F238E27FC236}">
              <a16:creationId xmlns:a16="http://schemas.microsoft.com/office/drawing/2014/main" id="{1912DDEF-09D2-4FA0-B916-0C59C1C5765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DCC6849C-FD20-4FAF-B61C-9C775139453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66" name="直線コネクタ 265">
          <a:extLst>
            <a:ext uri="{FF2B5EF4-FFF2-40B4-BE49-F238E27FC236}">
              <a16:creationId xmlns:a16="http://schemas.microsoft.com/office/drawing/2014/main" id="{B931CACF-2730-4FC0-ADC1-F3573F1ECD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62DAE55E-E103-4FD2-B87A-1DE2F65B897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68" name="【消防施設】&#10;有形固定資産減価償却率グラフ枠">
          <a:extLst>
            <a:ext uri="{FF2B5EF4-FFF2-40B4-BE49-F238E27FC236}">
              <a16:creationId xmlns:a16="http://schemas.microsoft.com/office/drawing/2014/main" id="{2CF19678-A257-4A99-9863-1C448A2868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269" name="直線コネクタ 268">
          <a:extLst>
            <a:ext uri="{FF2B5EF4-FFF2-40B4-BE49-F238E27FC236}">
              <a16:creationId xmlns:a16="http://schemas.microsoft.com/office/drawing/2014/main" id="{00A18FA1-0C79-42DC-BFF0-F5CDFAD6B50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270" name="【消防施設】&#10;有形固定資産減価償却率最小値テキスト">
          <a:extLst>
            <a:ext uri="{FF2B5EF4-FFF2-40B4-BE49-F238E27FC236}">
              <a16:creationId xmlns:a16="http://schemas.microsoft.com/office/drawing/2014/main" id="{5D4FE00C-E686-4709-95DD-9F500F82B636}"/>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271" name="直線コネクタ 270">
          <a:extLst>
            <a:ext uri="{FF2B5EF4-FFF2-40B4-BE49-F238E27FC236}">
              <a16:creationId xmlns:a16="http://schemas.microsoft.com/office/drawing/2014/main" id="{34FF7512-E4E8-49B8-93F0-302E0A8C7D79}"/>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272" name="【消防施設】&#10;有形固定資産減価償却率最大値テキスト">
          <a:extLst>
            <a:ext uri="{FF2B5EF4-FFF2-40B4-BE49-F238E27FC236}">
              <a16:creationId xmlns:a16="http://schemas.microsoft.com/office/drawing/2014/main" id="{76110664-6A32-4740-B10B-062CB8D894D9}"/>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273" name="直線コネクタ 272">
          <a:extLst>
            <a:ext uri="{FF2B5EF4-FFF2-40B4-BE49-F238E27FC236}">
              <a16:creationId xmlns:a16="http://schemas.microsoft.com/office/drawing/2014/main" id="{7DA6E540-8A94-4D65-AD1F-112CD4363377}"/>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274" name="【消防施設】&#10;有形固定資産減価償却率平均値テキスト">
          <a:extLst>
            <a:ext uri="{FF2B5EF4-FFF2-40B4-BE49-F238E27FC236}">
              <a16:creationId xmlns:a16="http://schemas.microsoft.com/office/drawing/2014/main" id="{96388BF1-4865-45DF-9A3D-A24233A0D64B}"/>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275" name="フローチャート: 判断 274">
          <a:extLst>
            <a:ext uri="{FF2B5EF4-FFF2-40B4-BE49-F238E27FC236}">
              <a16:creationId xmlns:a16="http://schemas.microsoft.com/office/drawing/2014/main" id="{A0F16A59-9B6E-4A2D-B8CF-0EC1D77C9CE3}"/>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276" name="フローチャート: 判断 275">
          <a:extLst>
            <a:ext uri="{FF2B5EF4-FFF2-40B4-BE49-F238E27FC236}">
              <a16:creationId xmlns:a16="http://schemas.microsoft.com/office/drawing/2014/main" id="{F06FFC09-C917-4709-9ECE-4282D7CDAF24}"/>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277" name="n_1aveValue【消防施設】&#10;有形固定資産減価償却率">
          <a:extLst>
            <a:ext uri="{FF2B5EF4-FFF2-40B4-BE49-F238E27FC236}">
              <a16:creationId xmlns:a16="http://schemas.microsoft.com/office/drawing/2014/main" id="{DBAF363B-27DE-4CBA-A05F-6DC5EF421D66}"/>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278" name="フローチャート: 判断 277">
          <a:extLst>
            <a:ext uri="{FF2B5EF4-FFF2-40B4-BE49-F238E27FC236}">
              <a16:creationId xmlns:a16="http://schemas.microsoft.com/office/drawing/2014/main" id="{839686B9-23C8-44A2-8F11-B777CE6CAA13}"/>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279" name="n_2aveValue【消防施設】&#10;有形固定資産減価償却率">
          <a:extLst>
            <a:ext uri="{FF2B5EF4-FFF2-40B4-BE49-F238E27FC236}">
              <a16:creationId xmlns:a16="http://schemas.microsoft.com/office/drawing/2014/main" id="{A1766E86-368C-4183-8EAB-041AFBCCB9D9}"/>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280" name="フローチャート: 判断 279">
          <a:extLst>
            <a:ext uri="{FF2B5EF4-FFF2-40B4-BE49-F238E27FC236}">
              <a16:creationId xmlns:a16="http://schemas.microsoft.com/office/drawing/2014/main" id="{991B76EC-F833-4891-87EE-7E26DCE3C080}"/>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281" name="n_3aveValue【消防施設】&#10;有形固定資産減価償却率">
          <a:extLst>
            <a:ext uri="{FF2B5EF4-FFF2-40B4-BE49-F238E27FC236}">
              <a16:creationId xmlns:a16="http://schemas.microsoft.com/office/drawing/2014/main" id="{DA5BDAB4-54C1-466B-AA6E-2A4BD8096489}"/>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7B4BBF7-6AF1-4E1C-8B05-5C53C78A86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BB5CE2C-7AF3-44D6-B7DD-AB5DF351316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3732709-4796-49E9-8F43-4347A6D92F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309B2C3-656B-430B-B2F3-3D0B3B898D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E811378-A0DE-4758-A68E-84157AC8A8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44450</xdr:rowOff>
    </xdr:from>
    <xdr:to>
      <xdr:col>72</xdr:col>
      <xdr:colOff>38100</xdr:colOff>
      <xdr:row>83</xdr:row>
      <xdr:rowOff>146050</xdr:rowOff>
    </xdr:to>
    <xdr:sp macro="" textlink="">
      <xdr:nvSpPr>
        <xdr:cNvPr id="287" name="楕円 286">
          <a:extLst>
            <a:ext uri="{FF2B5EF4-FFF2-40B4-BE49-F238E27FC236}">
              <a16:creationId xmlns:a16="http://schemas.microsoft.com/office/drawing/2014/main" id="{9D0EECEE-3BD7-46E4-B7AD-72A8C6300614}"/>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137177</xdr:rowOff>
    </xdr:from>
    <xdr:ext cx="405111" cy="259045"/>
    <xdr:sp macro="" textlink="">
      <xdr:nvSpPr>
        <xdr:cNvPr id="288" name="n_3mainValue【消防施設】&#10;有形固定資産減価償却率">
          <a:extLst>
            <a:ext uri="{FF2B5EF4-FFF2-40B4-BE49-F238E27FC236}">
              <a16:creationId xmlns:a16="http://schemas.microsoft.com/office/drawing/2014/main" id="{56EA9A92-FA0F-4687-AFDF-3C6564043168}"/>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9" name="正方形/長方形 288">
          <a:extLst>
            <a:ext uri="{FF2B5EF4-FFF2-40B4-BE49-F238E27FC236}">
              <a16:creationId xmlns:a16="http://schemas.microsoft.com/office/drawing/2014/main" id="{12A8C167-F04F-44B1-8021-2704A00914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0" name="正方形/長方形 289">
          <a:extLst>
            <a:ext uri="{FF2B5EF4-FFF2-40B4-BE49-F238E27FC236}">
              <a16:creationId xmlns:a16="http://schemas.microsoft.com/office/drawing/2014/main" id="{58BDCA12-7830-4B6F-A679-CAFB4EC302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1" name="正方形/長方形 290">
          <a:extLst>
            <a:ext uri="{FF2B5EF4-FFF2-40B4-BE49-F238E27FC236}">
              <a16:creationId xmlns:a16="http://schemas.microsoft.com/office/drawing/2014/main" id="{76129545-5AB0-42BD-9E0F-CAF82A2BD5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2" name="正方形/長方形 291">
          <a:extLst>
            <a:ext uri="{FF2B5EF4-FFF2-40B4-BE49-F238E27FC236}">
              <a16:creationId xmlns:a16="http://schemas.microsoft.com/office/drawing/2014/main" id="{E8D1334E-8F06-45D1-A2B7-DEF6096A34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3" name="正方形/長方形 292">
          <a:extLst>
            <a:ext uri="{FF2B5EF4-FFF2-40B4-BE49-F238E27FC236}">
              <a16:creationId xmlns:a16="http://schemas.microsoft.com/office/drawing/2014/main" id="{46B8F2A1-3383-4363-AA53-1F3C8ED71C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4" name="正方形/長方形 293">
          <a:extLst>
            <a:ext uri="{FF2B5EF4-FFF2-40B4-BE49-F238E27FC236}">
              <a16:creationId xmlns:a16="http://schemas.microsoft.com/office/drawing/2014/main" id="{B81F3294-0ED2-49AA-9448-ED1320021C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5" name="正方形/長方形 294">
          <a:extLst>
            <a:ext uri="{FF2B5EF4-FFF2-40B4-BE49-F238E27FC236}">
              <a16:creationId xmlns:a16="http://schemas.microsoft.com/office/drawing/2014/main" id="{CE003A63-3867-42F3-B376-6B641A36ED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6" name="正方形/長方形 295">
          <a:extLst>
            <a:ext uri="{FF2B5EF4-FFF2-40B4-BE49-F238E27FC236}">
              <a16:creationId xmlns:a16="http://schemas.microsoft.com/office/drawing/2014/main" id="{9FE314FE-8C2B-40BC-89E9-93467EC0FF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157AB0FF-B8F7-41B9-B7A7-C93B847EEE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8" name="直線コネクタ 297">
          <a:extLst>
            <a:ext uri="{FF2B5EF4-FFF2-40B4-BE49-F238E27FC236}">
              <a16:creationId xmlns:a16="http://schemas.microsoft.com/office/drawing/2014/main" id="{969ADC9E-A8E1-4FAA-9B72-11661A7FAD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9" name="直線コネクタ 298">
          <a:extLst>
            <a:ext uri="{FF2B5EF4-FFF2-40B4-BE49-F238E27FC236}">
              <a16:creationId xmlns:a16="http://schemas.microsoft.com/office/drawing/2014/main" id="{0E27FB78-894F-4F7E-AF36-994832EC227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00" name="テキスト ボックス 299">
          <a:extLst>
            <a:ext uri="{FF2B5EF4-FFF2-40B4-BE49-F238E27FC236}">
              <a16:creationId xmlns:a16="http://schemas.microsoft.com/office/drawing/2014/main" id="{5480D892-6A6A-4F02-9BED-97E4688598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01" name="直線コネクタ 300">
          <a:extLst>
            <a:ext uri="{FF2B5EF4-FFF2-40B4-BE49-F238E27FC236}">
              <a16:creationId xmlns:a16="http://schemas.microsoft.com/office/drawing/2014/main" id="{20C020E1-7F85-4B71-81F5-B59B9219547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02" name="テキスト ボックス 301">
          <a:extLst>
            <a:ext uri="{FF2B5EF4-FFF2-40B4-BE49-F238E27FC236}">
              <a16:creationId xmlns:a16="http://schemas.microsoft.com/office/drawing/2014/main" id="{17373BA1-1C43-4FD1-A179-AF4FFF33AD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03" name="直線コネクタ 302">
          <a:extLst>
            <a:ext uri="{FF2B5EF4-FFF2-40B4-BE49-F238E27FC236}">
              <a16:creationId xmlns:a16="http://schemas.microsoft.com/office/drawing/2014/main" id="{20689749-7A64-4D33-A0C6-73688018075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04" name="テキスト ボックス 303">
          <a:extLst>
            <a:ext uri="{FF2B5EF4-FFF2-40B4-BE49-F238E27FC236}">
              <a16:creationId xmlns:a16="http://schemas.microsoft.com/office/drawing/2014/main" id="{6759F902-4D35-4D82-B742-722DCE50B70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05" name="直線コネクタ 304">
          <a:extLst>
            <a:ext uri="{FF2B5EF4-FFF2-40B4-BE49-F238E27FC236}">
              <a16:creationId xmlns:a16="http://schemas.microsoft.com/office/drawing/2014/main" id="{4C084D6F-B3A9-40FD-8C60-482E7653692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6" name="テキスト ボックス 305">
          <a:extLst>
            <a:ext uri="{FF2B5EF4-FFF2-40B4-BE49-F238E27FC236}">
              <a16:creationId xmlns:a16="http://schemas.microsoft.com/office/drawing/2014/main" id="{520EF9D8-77FC-43BB-A50A-5895E4D021E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7" name="直線コネクタ 306">
          <a:extLst>
            <a:ext uri="{FF2B5EF4-FFF2-40B4-BE49-F238E27FC236}">
              <a16:creationId xmlns:a16="http://schemas.microsoft.com/office/drawing/2014/main" id="{90EEABCD-E2A1-45B1-99F0-DDC2F732E5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91EDD55F-B470-47B8-8E88-30E3F2CD11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9" name="【消防施設】&#10;一人当たり面積グラフ枠">
          <a:extLst>
            <a:ext uri="{FF2B5EF4-FFF2-40B4-BE49-F238E27FC236}">
              <a16:creationId xmlns:a16="http://schemas.microsoft.com/office/drawing/2014/main" id="{4DAF4EFE-074C-4399-AEC3-4880399EB0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310" name="直線コネクタ 309">
          <a:extLst>
            <a:ext uri="{FF2B5EF4-FFF2-40B4-BE49-F238E27FC236}">
              <a16:creationId xmlns:a16="http://schemas.microsoft.com/office/drawing/2014/main" id="{C7A2EDAA-CC9F-4FD6-98FC-4DF21FD382A3}"/>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11" name="【消防施設】&#10;一人当たり面積最小値テキスト">
          <a:extLst>
            <a:ext uri="{FF2B5EF4-FFF2-40B4-BE49-F238E27FC236}">
              <a16:creationId xmlns:a16="http://schemas.microsoft.com/office/drawing/2014/main" id="{C55D41E4-4E2F-4BB0-B7CB-934BB79AE077}"/>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12" name="直線コネクタ 311">
          <a:extLst>
            <a:ext uri="{FF2B5EF4-FFF2-40B4-BE49-F238E27FC236}">
              <a16:creationId xmlns:a16="http://schemas.microsoft.com/office/drawing/2014/main" id="{599C7265-9E33-4C09-BE37-9C0EC6EDD3C4}"/>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313" name="【消防施設】&#10;一人当たり面積最大値テキスト">
          <a:extLst>
            <a:ext uri="{FF2B5EF4-FFF2-40B4-BE49-F238E27FC236}">
              <a16:creationId xmlns:a16="http://schemas.microsoft.com/office/drawing/2014/main" id="{53792B01-A556-4A6E-B42B-AF8F4FDBB4A2}"/>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314" name="直線コネクタ 313">
          <a:extLst>
            <a:ext uri="{FF2B5EF4-FFF2-40B4-BE49-F238E27FC236}">
              <a16:creationId xmlns:a16="http://schemas.microsoft.com/office/drawing/2014/main" id="{8398CBCB-787D-461F-B025-EF86EFD17D32}"/>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315" name="【消防施設】&#10;一人当たり面積平均値テキスト">
          <a:extLst>
            <a:ext uri="{FF2B5EF4-FFF2-40B4-BE49-F238E27FC236}">
              <a16:creationId xmlns:a16="http://schemas.microsoft.com/office/drawing/2014/main" id="{4B3320E8-49A8-4BD0-B5E4-EE3CB8D334E5}"/>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316" name="フローチャート: 判断 315">
          <a:extLst>
            <a:ext uri="{FF2B5EF4-FFF2-40B4-BE49-F238E27FC236}">
              <a16:creationId xmlns:a16="http://schemas.microsoft.com/office/drawing/2014/main" id="{0DED6B2A-6E4B-4803-9760-0264CF145681}"/>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317" name="フローチャート: 判断 316">
          <a:extLst>
            <a:ext uri="{FF2B5EF4-FFF2-40B4-BE49-F238E27FC236}">
              <a16:creationId xmlns:a16="http://schemas.microsoft.com/office/drawing/2014/main" id="{71C6FA3A-04BC-4EDC-BD1D-5A3F5E4C6E30}"/>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318" name="n_1aveValue【消防施設】&#10;一人当たり面積">
          <a:extLst>
            <a:ext uri="{FF2B5EF4-FFF2-40B4-BE49-F238E27FC236}">
              <a16:creationId xmlns:a16="http://schemas.microsoft.com/office/drawing/2014/main" id="{C06EE1D4-5215-41CB-BD0A-6343D2D3BA0A}"/>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319" name="フローチャート: 判断 318">
          <a:extLst>
            <a:ext uri="{FF2B5EF4-FFF2-40B4-BE49-F238E27FC236}">
              <a16:creationId xmlns:a16="http://schemas.microsoft.com/office/drawing/2014/main" id="{AC4FD296-57BB-4B2E-8F85-479848574CCA}"/>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320" name="n_2aveValue【消防施設】&#10;一人当たり面積">
          <a:extLst>
            <a:ext uri="{FF2B5EF4-FFF2-40B4-BE49-F238E27FC236}">
              <a16:creationId xmlns:a16="http://schemas.microsoft.com/office/drawing/2014/main" id="{AB2A83B6-6DC0-4D32-9F27-D290B50D1C17}"/>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321" name="フローチャート: 判断 320">
          <a:extLst>
            <a:ext uri="{FF2B5EF4-FFF2-40B4-BE49-F238E27FC236}">
              <a16:creationId xmlns:a16="http://schemas.microsoft.com/office/drawing/2014/main" id="{6BF7C504-E59D-4A64-8290-7F9BFA9D41C1}"/>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322" name="n_3aveValue【消防施設】&#10;一人当たり面積">
          <a:extLst>
            <a:ext uri="{FF2B5EF4-FFF2-40B4-BE49-F238E27FC236}">
              <a16:creationId xmlns:a16="http://schemas.microsoft.com/office/drawing/2014/main" id="{928147F1-D88F-40C7-8EA2-B793647CF7F5}"/>
            </a:ext>
          </a:extLst>
        </xdr:cNvPr>
        <xdr:cNvSpPr txBox="1"/>
      </xdr:nvSpPr>
      <xdr:spPr>
        <a:xfrm>
          <a:off x="19310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4FBF23B-F06A-40F6-A2BC-353BCD09AC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C791BDD-D497-4A7B-8E0E-596801070B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E497F2F-3D5A-49AD-A283-6965073F64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B1DB658-B333-4963-BDA7-2859D8EBB9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700385C-4990-4988-9CAB-ED88696A1B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123546</xdr:rowOff>
    </xdr:from>
    <xdr:to>
      <xdr:col>102</xdr:col>
      <xdr:colOff>165100</xdr:colOff>
      <xdr:row>85</xdr:row>
      <xdr:rowOff>53696</xdr:rowOff>
    </xdr:to>
    <xdr:sp macro="" textlink="">
      <xdr:nvSpPr>
        <xdr:cNvPr id="328" name="楕円 327">
          <a:extLst>
            <a:ext uri="{FF2B5EF4-FFF2-40B4-BE49-F238E27FC236}">
              <a16:creationId xmlns:a16="http://schemas.microsoft.com/office/drawing/2014/main" id="{368A3368-7611-4D26-BFDF-ADA727B8BE66}"/>
            </a:ext>
          </a:extLst>
        </xdr:cNvPr>
        <xdr:cNvSpPr/>
      </xdr:nvSpPr>
      <xdr:spPr>
        <a:xfrm>
          <a:off x="19494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70223</xdr:rowOff>
    </xdr:from>
    <xdr:ext cx="469744" cy="259045"/>
    <xdr:sp macro="" textlink="">
      <xdr:nvSpPr>
        <xdr:cNvPr id="329" name="n_3mainValue【消防施設】&#10;一人当たり面積">
          <a:extLst>
            <a:ext uri="{FF2B5EF4-FFF2-40B4-BE49-F238E27FC236}">
              <a16:creationId xmlns:a16="http://schemas.microsoft.com/office/drawing/2014/main" id="{6BFEF9BE-CB8D-40AD-B453-F616BB264385}"/>
            </a:ext>
          </a:extLst>
        </xdr:cNvPr>
        <xdr:cNvSpPr txBox="1"/>
      </xdr:nvSpPr>
      <xdr:spPr>
        <a:xfrm>
          <a:off x="19310427" y="143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0" name="正方形/長方形 329">
          <a:extLst>
            <a:ext uri="{FF2B5EF4-FFF2-40B4-BE49-F238E27FC236}">
              <a16:creationId xmlns:a16="http://schemas.microsoft.com/office/drawing/2014/main" id="{462B3A9C-FE44-45C2-9772-F9724B6A36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1" name="正方形/長方形 330">
          <a:extLst>
            <a:ext uri="{FF2B5EF4-FFF2-40B4-BE49-F238E27FC236}">
              <a16:creationId xmlns:a16="http://schemas.microsoft.com/office/drawing/2014/main" id="{41E29C1F-EA82-4B78-87BB-A5A4CB0BCF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2" name="正方形/長方形 331">
          <a:extLst>
            <a:ext uri="{FF2B5EF4-FFF2-40B4-BE49-F238E27FC236}">
              <a16:creationId xmlns:a16="http://schemas.microsoft.com/office/drawing/2014/main" id="{BBD29EFE-62DA-42CF-9631-BC83C2FE15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3" name="正方形/長方形 332">
          <a:extLst>
            <a:ext uri="{FF2B5EF4-FFF2-40B4-BE49-F238E27FC236}">
              <a16:creationId xmlns:a16="http://schemas.microsoft.com/office/drawing/2014/main" id="{98323721-9607-49E1-9FFB-A1E776CB14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4" name="正方形/長方形 333">
          <a:extLst>
            <a:ext uri="{FF2B5EF4-FFF2-40B4-BE49-F238E27FC236}">
              <a16:creationId xmlns:a16="http://schemas.microsoft.com/office/drawing/2014/main" id="{2B57B12B-E089-4D53-8600-DC01404B7E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5" name="正方形/長方形 334">
          <a:extLst>
            <a:ext uri="{FF2B5EF4-FFF2-40B4-BE49-F238E27FC236}">
              <a16:creationId xmlns:a16="http://schemas.microsoft.com/office/drawing/2014/main" id="{4F4C8F14-E1DB-461A-A37B-6FCAFE0A92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6" name="正方形/長方形 335">
          <a:extLst>
            <a:ext uri="{FF2B5EF4-FFF2-40B4-BE49-F238E27FC236}">
              <a16:creationId xmlns:a16="http://schemas.microsoft.com/office/drawing/2014/main" id="{CC2AE83C-A9CD-441C-84F0-DAE1CBEC67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7" name="正方形/長方形 336">
          <a:extLst>
            <a:ext uri="{FF2B5EF4-FFF2-40B4-BE49-F238E27FC236}">
              <a16:creationId xmlns:a16="http://schemas.microsoft.com/office/drawing/2014/main" id="{E5478B40-50BF-4A91-87DA-0C89F5C838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8094A798-3446-4456-9243-64328FB362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9" name="直線コネクタ 338">
          <a:extLst>
            <a:ext uri="{FF2B5EF4-FFF2-40B4-BE49-F238E27FC236}">
              <a16:creationId xmlns:a16="http://schemas.microsoft.com/office/drawing/2014/main" id="{BDD3D1D1-FF68-43C4-86D0-C15AFFB099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40" name="直線コネクタ 339">
          <a:extLst>
            <a:ext uri="{FF2B5EF4-FFF2-40B4-BE49-F238E27FC236}">
              <a16:creationId xmlns:a16="http://schemas.microsoft.com/office/drawing/2014/main" id="{CFA8B860-5992-4B2B-92CB-A2B180AE06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41" name="テキスト ボックス 340">
          <a:extLst>
            <a:ext uri="{FF2B5EF4-FFF2-40B4-BE49-F238E27FC236}">
              <a16:creationId xmlns:a16="http://schemas.microsoft.com/office/drawing/2014/main" id="{CE9CE83B-9E7E-4B15-A85E-9CA6FD5C8E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42" name="直線コネクタ 341">
          <a:extLst>
            <a:ext uri="{FF2B5EF4-FFF2-40B4-BE49-F238E27FC236}">
              <a16:creationId xmlns:a16="http://schemas.microsoft.com/office/drawing/2014/main" id="{B9E8F3C4-8FB1-4E0D-A5F8-871A84E6C81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id="{B2E86B22-1466-46B3-9D29-42FE476CE26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4" name="直線コネクタ 343">
          <a:extLst>
            <a:ext uri="{FF2B5EF4-FFF2-40B4-BE49-F238E27FC236}">
              <a16:creationId xmlns:a16="http://schemas.microsoft.com/office/drawing/2014/main" id="{650BE084-F11F-42C9-AC50-E1EC70D61C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id="{8E1F49BE-C746-496B-B3D1-91852C3151A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46" name="直線コネクタ 345">
          <a:extLst>
            <a:ext uri="{FF2B5EF4-FFF2-40B4-BE49-F238E27FC236}">
              <a16:creationId xmlns:a16="http://schemas.microsoft.com/office/drawing/2014/main" id="{38BF364A-32A1-43CA-B5B7-CBEA2D59DC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id="{3492219A-823D-4724-9249-5B0795374B8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8" name="直線コネクタ 347">
          <a:extLst>
            <a:ext uri="{FF2B5EF4-FFF2-40B4-BE49-F238E27FC236}">
              <a16:creationId xmlns:a16="http://schemas.microsoft.com/office/drawing/2014/main" id="{0FD0E783-27DC-45F1-95D3-5C8996DDAF6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id="{A19E0597-C02D-415A-B663-24FE7BCE95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50" name="直線コネクタ 349">
          <a:extLst>
            <a:ext uri="{FF2B5EF4-FFF2-40B4-BE49-F238E27FC236}">
              <a16:creationId xmlns:a16="http://schemas.microsoft.com/office/drawing/2014/main" id="{D3E081C1-30C8-4146-A19A-2C3D41AA3B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5233CB60-867E-4310-8377-EE5C6FE6A82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2" name="直線コネクタ 351">
          <a:extLst>
            <a:ext uri="{FF2B5EF4-FFF2-40B4-BE49-F238E27FC236}">
              <a16:creationId xmlns:a16="http://schemas.microsoft.com/office/drawing/2014/main" id="{AA4068EB-59B2-4CD2-BA7D-B2B4DCE584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476DA6DB-AE4F-40C1-A93C-EB2F6E6FB97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54" name="【庁舎】&#10;有形固定資産減価償却率グラフ枠">
          <a:extLst>
            <a:ext uri="{FF2B5EF4-FFF2-40B4-BE49-F238E27FC236}">
              <a16:creationId xmlns:a16="http://schemas.microsoft.com/office/drawing/2014/main" id="{9A4C359E-9786-4083-972E-14A53CB6E2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355" name="直線コネクタ 354">
          <a:extLst>
            <a:ext uri="{FF2B5EF4-FFF2-40B4-BE49-F238E27FC236}">
              <a16:creationId xmlns:a16="http://schemas.microsoft.com/office/drawing/2014/main" id="{9102EB92-A846-4253-B10C-7BAFE3A96FB4}"/>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56" name="【庁舎】&#10;有形固定資産減価償却率最小値テキスト">
          <a:extLst>
            <a:ext uri="{FF2B5EF4-FFF2-40B4-BE49-F238E27FC236}">
              <a16:creationId xmlns:a16="http://schemas.microsoft.com/office/drawing/2014/main" id="{7CD83787-E0FE-4469-A33D-07CB37EA602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57" name="直線コネクタ 356">
          <a:extLst>
            <a:ext uri="{FF2B5EF4-FFF2-40B4-BE49-F238E27FC236}">
              <a16:creationId xmlns:a16="http://schemas.microsoft.com/office/drawing/2014/main" id="{E695933A-E22B-44A1-8682-27F422F32106}"/>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58" name="【庁舎】&#10;有形固定資産減価償却率最大値テキスト">
          <a:extLst>
            <a:ext uri="{FF2B5EF4-FFF2-40B4-BE49-F238E27FC236}">
              <a16:creationId xmlns:a16="http://schemas.microsoft.com/office/drawing/2014/main" id="{092CC1B2-8628-4C2E-B405-C8A5FADFBC4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59" name="直線コネクタ 358">
          <a:extLst>
            <a:ext uri="{FF2B5EF4-FFF2-40B4-BE49-F238E27FC236}">
              <a16:creationId xmlns:a16="http://schemas.microsoft.com/office/drawing/2014/main" id="{5EFFA738-5635-4E05-B2C5-B1E35D86373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360" name="【庁舎】&#10;有形固定資産減価償却率平均値テキスト">
          <a:extLst>
            <a:ext uri="{FF2B5EF4-FFF2-40B4-BE49-F238E27FC236}">
              <a16:creationId xmlns:a16="http://schemas.microsoft.com/office/drawing/2014/main" id="{8164FE5F-B39B-44AA-8B8C-A537A6E07327}"/>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361" name="フローチャート: 判断 360">
          <a:extLst>
            <a:ext uri="{FF2B5EF4-FFF2-40B4-BE49-F238E27FC236}">
              <a16:creationId xmlns:a16="http://schemas.microsoft.com/office/drawing/2014/main" id="{DDFC8D8C-A31D-42BF-A681-3530DBD6857A}"/>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362" name="フローチャート: 判断 361">
          <a:extLst>
            <a:ext uri="{FF2B5EF4-FFF2-40B4-BE49-F238E27FC236}">
              <a16:creationId xmlns:a16="http://schemas.microsoft.com/office/drawing/2014/main" id="{2BFEE442-822A-4639-881B-C1E738B987C5}"/>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363" name="n_1aveValue【庁舎】&#10;有形固定資産減価償却率">
          <a:extLst>
            <a:ext uri="{FF2B5EF4-FFF2-40B4-BE49-F238E27FC236}">
              <a16:creationId xmlns:a16="http://schemas.microsoft.com/office/drawing/2014/main" id="{78A8E3F7-0F32-4058-B655-7303D29EDEB7}"/>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364" name="フローチャート: 判断 363">
          <a:extLst>
            <a:ext uri="{FF2B5EF4-FFF2-40B4-BE49-F238E27FC236}">
              <a16:creationId xmlns:a16="http://schemas.microsoft.com/office/drawing/2014/main" id="{20BC3E20-1837-497D-A000-D6E77A1D3958}"/>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365" name="n_2aveValue【庁舎】&#10;有形固定資産減価償却率">
          <a:extLst>
            <a:ext uri="{FF2B5EF4-FFF2-40B4-BE49-F238E27FC236}">
              <a16:creationId xmlns:a16="http://schemas.microsoft.com/office/drawing/2014/main" id="{68420744-414D-4425-9A8A-F80BEF4B652D}"/>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366" name="フローチャート: 判断 365">
          <a:extLst>
            <a:ext uri="{FF2B5EF4-FFF2-40B4-BE49-F238E27FC236}">
              <a16:creationId xmlns:a16="http://schemas.microsoft.com/office/drawing/2014/main" id="{9693FC32-361C-44BD-8567-12D7664767F6}"/>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367" name="n_3aveValue【庁舎】&#10;有形固定資産減価償却率">
          <a:extLst>
            <a:ext uri="{FF2B5EF4-FFF2-40B4-BE49-F238E27FC236}">
              <a16:creationId xmlns:a16="http://schemas.microsoft.com/office/drawing/2014/main" id="{D399752C-09E8-44E9-B2BC-6DCB2AEF5357}"/>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2A7D137-1093-446B-9F4A-F4372C0CC2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8646C1E-7202-43D2-B7B3-AD6017200A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F75FF01F-1658-42AF-A1A6-1C44582471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2717EDE7-0F44-475E-8CC9-8EEA79C5D0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82D9D92-479F-4843-BDAD-90DA80F51E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38463</xdr:rowOff>
    </xdr:from>
    <xdr:to>
      <xdr:col>76</xdr:col>
      <xdr:colOff>165100</xdr:colOff>
      <xdr:row>100</xdr:row>
      <xdr:rowOff>140063</xdr:rowOff>
    </xdr:to>
    <xdr:sp macro="" textlink="">
      <xdr:nvSpPr>
        <xdr:cNvPr id="373" name="楕円 372">
          <a:extLst>
            <a:ext uri="{FF2B5EF4-FFF2-40B4-BE49-F238E27FC236}">
              <a16:creationId xmlns:a16="http://schemas.microsoft.com/office/drawing/2014/main" id="{AFA26429-6A74-4A37-A9BE-A04DEF55102D}"/>
            </a:ext>
          </a:extLst>
        </xdr:cNvPr>
        <xdr:cNvSpPr/>
      </xdr:nvSpPr>
      <xdr:spPr>
        <a:xfrm>
          <a:off x="14541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79284</xdr:rowOff>
    </xdr:from>
    <xdr:to>
      <xdr:col>72</xdr:col>
      <xdr:colOff>38100</xdr:colOff>
      <xdr:row>101</xdr:row>
      <xdr:rowOff>9434</xdr:rowOff>
    </xdr:to>
    <xdr:sp macro="" textlink="">
      <xdr:nvSpPr>
        <xdr:cNvPr id="374" name="楕円 373">
          <a:extLst>
            <a:ext uri="{FF2B5EF4-FFF2-40B4-BE49-F238E27FC236}">
              <a16:creationId xmlns:a16="http://schemas.microsoft.com/office/drawing/2014/main" id="{ABA96049-76FC-4A41-9623-DA717EED1CCD}"/>
            </a:ext>
          </a:extLst>
        </xdr:cNvPr>
        <xdr:cNvSpPr/>
      </xdr:nvSpPr>
      <xdr:spPr>
        <a:xfrm>
          <a:off x="13652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89263</xdr:rowOff>
    </xdr:from>
    <xdr:to>
      <xdr:col>76</xdr:col>
      <xdr:colOff>114300</xdr:colOff>
      <xdr:row>100</xdr:row>
      <xdr:rowOff>130084</xdr:rowOff>
    </xdr:to>
    <xdr:cxnSp macro="">
      <xdr:nvCxnSpPr>
        <xdr:cNvPr id="375" name="直線コネクタ 374">
          <a:extLst>
            <a:ext uri="{FF2B5EF4-FFF2-40B4-BE49-F238E27FC236}">
              <a16:creationId xmlns:a16="http://schemas.microsoft.com/office/drawing/2014/main" id="{2F438F75-FA9C-4847-8F73-6908D23CC418}"/>
            </a:ext>
          </a:extLst>
        </xdr:cNvPr>
        <xdr:cNvCxnSpPr/>
      </xdr:nvCxnSpPr>
      <xdr:spPr>
        <a:xfrm flipV="1">
          <a:off x="13703300" y="172342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98</xdr:row>
      <xdr:rowOff>156590</xdr:rowOff>
    </xdr:from>
    <xdr:ext cx="405111" cy="259045"/>
    <xdr:sp macro="" textlink="">
      <xdr:nvSpPr>
        <xdr:cNvPr id="376" name="n_2mainValue【庁舎】&#10;有形固定資産減価償却率">
          <a:extLst>
            <a:ext uri="{FF2B5EF4-FFF2-40B4-BE49-F238E27FC236}">
              <a16:creationId xmlns:a16="http://schemas.microsoft.com/office/drawing/2014/main" id="{E527B4A8-663A-4EE2-9B8B-228C2763D4BA}"/>
            </a:ext>
          </a:extLst>
        </xdr:cNvPr>
        <xdr:cNvSpPr txBox="1"/>
      </xdr:nvSpPr>
      <xdr:spPr>
        <a:xfrm>
          <a:off x="143897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25961</xdr:rowOff>
    </xdr:from>
    <xdr:ext cx="405111" cy="259045"/>
    <xdr:sp macro="" textlink="">
      <xdr:nvSpPr>
        <xdr:cNvPr id="377" name="n_3mainValue【庁舎】&#10;有形固定資産減価償却率">
          <a:extLst>
            <a:ext uri="{FF2B5EF4-FFF2-40B4-BE49-F238E27FC236}">
              <a16:creationId xmlns:a16="http://schemas.microsoft.com/office/drawing/2014/main" id="{DF797EEA-447C-4754-B3F4-CC1BB65C6BD8}"/>
            </a:ext>
          </a:extLst>
        </xdr:cNvPr>
        <xdr:cNvSpPr txBox="1"/>
      </xdr:nvSpPr>
      <xdr:spPr>
        <a:xfrm>
          <a:off x="13500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8" name="正方形/長方形 377">
          <a:extLst>
            <a:ext uri="{FF2B5EF4-FFF2-40B4-BE49-F238E27FC236}">
              <a16:creationId xmlns:a16="http://schemas.microsoft.com/office/drawing/2014/main" id="{46D244CB-D8D2-4524-AFF0-94ECDEC896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9" name="正方形/長方形 378">
          <a:extLst>
            <a:ext uri="{FF2B5EF4-FFF2-40B4-BE49-F238E27FC236}">
              <a16:creationId xmlns:a16="http://schemas.microsoft.com/office/drawing/2014/main" id="{BDCC62A0-7E0E-4D2E-9ABD-5AD7A6E0D0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0" name="正方形/長方形 379">
          <a:extLst>
            <a:ext uri="{FF2B5EF4-FFF2-40B4-BE49-F238E27FC236}">
              <a16:creationId xmlns:a16="http://schemas.microsoft.com/office/drawing/2014/main" id="{697488F9-1E3C-468A-881E-74AA58F303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1" name="正方形/長方形 380">
          <a:extLst>
            <a:ext uri="{FF2B5EF4-FFF2-40B4-BE49-F238E27FC236}">
              <a16:creationId xmlns:a16="http://schemas.microsoft.com/office/drawing/2014/main" id="{07541FFE-EFD8-4532-ABA5-6C572422AD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2" name="正方形/長方形 381">
          <a:extLst>
            <a:ext uri="{FF2B5EF4-FFF2-40B4-BE49-F238E27FC236}">
              <a16:creationId xmlns:a16="http://schemas.microsoft.com/office/drawing/2014/main" id="{44FBD9ED-8B97-45AA-8A67-D30956D8EB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3" name="正方形/長方形 382">
          <a:extLst>
            <a:ext uri="{FF2B5EF4-FFF2-40B4-BE49-F238E27FC236}">
              <a16:creationId xmlns:a16="http://schemas.microsoft.com/office/drawing/2014/main" id="{FEB2AC8A-C1F2-4400-A33F-D1EACC437C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4" name="正方形/長方形 383">
          <a:extLst>
            <a:ext uri="{FF2B5EF4-FFF2-40B4-BE49-F238E27FC236}">
              <a16:creationId xmlns:a16="http://schemas.microsoft.com/office/drawing/2014/main" id="{583735B3-5AA7-4C77-862F-4DD6DB4CF6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5" name="正方形/長方形 384">
          <a:extLst>
            <a:ext uri="{FF2B5EF4-FFF2-40B4-BE49-F238E27FC236}">
              <a16:creationId xmlns:a16="http://schemas.microsoft.com/office/drawing/2014/main" id="{96FA7104-4CB5-4A7F-AEE9-D80B9EBC24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38E350F2-3640-45ED-B3BA-C062AFD79A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7" name="直線コネクタ 386">
          <a:extLst>
            <a:ext uri="{FF2B5EF4-FFF2-40B4-BE49-F238E27FC236}">
              <a16:creationId xmlns:a16="http://schemas.microsoft.com/office/drawing/2014/main" id="{A4520259-E482-4D63-8AC7-878EF71A02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88" name="直線コネクタ 387">
          <a:extLst>
            <a:ext uri="{FF2B5EF4-FFF2-40B4-BE49-F238E27FC236}">
              <a16:creationId xmlns:a16="http://schemas.microsoft.com/office/drawing/2014/main" id="{5C5F4036-0D49-4470-88B1-26397AA558F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6DB9459-1769-45DC-ACBD-71B8A44EFE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0" name="直線コネクタ 389">
          <a:extLst>
            <a:ext uri="{FF2B5EF4-FFF2-40B4-BE49-F238E27FC236}">
              <a16:creationId xmlns:a16="http://schemas.microsoft.com/office/drawing/2014/main" id="{FCFA6809-5CC8-429D-9460-E48472379B7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1" name="テキスト ボックス 390">
          <a:extLst>
            <a:ext uri="{FF2B5EF4-FFF2-40B4-BE49-F238E27FC236}">
              <a16:creationId xmlns:a16="http://schemas.microsoft.com/office/drawing/2014/main" id="{FC46504B-C4B1-4FCA-B46C-BC4A5A3561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2" name="直線コネクタ 391">
          <a:extLst>
            <a:ext uri="{FF2B5EF4-FFF2-40B4-BE49-F238E27FC236}">
              <a16:creationId xmlns:a16="http://schemas.microsoft.com/office/drawing/2014/main" id="{40DB8337-2AF3-49ED-A634-FD287E4341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3" name="テキスト ボックス 392">
          <a:extLst>
            <a:ext uri="{FF2B5EF4-FFF2-40B4-BE49-F238E27FC236}">
              <a16:creationId xmlns:a16="http://schemas.microsoft.com/office/drawing/2014/main" id="{1F6E0496-55D2-4865-986F-25D2165012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4" name="直線コネクタ 393">
          <a:extLst>
            <a:ext uri="{FF2B5EF4-FFF2-40B4-BE49-F238E27FC236}">
              <a16:creationId xmlns:a16="http://schemas.microsoft.com/office/drawing/2014/main" id="{C496B26B-6D14-4B44-BDFF-ED7CD208D08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95" name="テキスト ボックス 394">
          <a:extLst>
            <a:ext uri="{FF2B5EF4-FFF2-40B4-BE49-F238E27FC236}">
              <a16:creationId xmlns:a16="http://schemas.microsoft.com/office/drawing/2014/main" id="{34FAEC71-2F58-4BF5-AFA6-1C88E01D7DD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96" name="直線コネクタ 395">
          <a:extLst>
            <a:ext uri="{FF2B5EF4-FFF2-40B4-BE49-F238E27FC236}">
              <a16:creationId xmlns:a16="http://schemas.microsoft.com/office/drawing/2014/main" id="{CB816058-7CF7-4A56-8AC8-8659A29E806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97" name="テキスト ボックス 396">
          <a:extLst>
            <a:ext uri="{FF2B5EF4-FFF2-40B4-BE49-F238E27FC236}">
              <a16:creationId xmlns:a16="http://schemas.microsoft.com/office/drawing/2014/main" id="{FAAE39C6-6523-45A4-822D-DC4216120B1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98" name="直線コネクタ 397">
          <a:extLst>
            <a:ext uri="{FF2B5EF4-FFF2-40B4-BE49-F238E27FC236}">
              <a16:creationId xmlns:a16="http://schemas.microsoft.com/office/drawing/2014/main" id="{471184B2-D55F-48C9-AB54-92463E46BAA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99" name="テキスト ボックス 398">
          <a:extLst>
            <a:ext uri="{FF2B5EF4-FFF2-40B4-BE49-F238E27FC236}">
              <a16:creationId xmlns:a16="http://schemas.microsoft.com/office/drawing/2014/main" id="{78715537-D735-4802-B7E7-556F40E73EAA}"/>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0" name="直線コネクタ 399">
          <a:extLst>
            <a:ext uri="{FF2B5EF4-FFF2-40B4-BE49-F238E27FC236}">
              <a16:creationId xmlns:a16="http://schemas.microsoft.com/office/drawing/2014/main" id="{BB657435-1926-4035-8CB6-EAF58EC347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01" name="テキスト ボックス 400">
          <a:extLst>
            <a:ext uri="{FF2B5EF4-FFF2-40B4-BE49-F238E27FC236}">
              <a16:creationId xmlns:a16="http://schemas.microsoft.com/office/drawing/2014/main" id="{39602B76-D828-488B-9E9F-368EDC5C5F8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2" name="【庁舎】&#10;一人当たり面積グラフ枠">
          <a:extLst>
            <a:ext uri="{FF2B5EF4-FFF2-40B4-BE49-F238E27FC236}">
              <a16:creationId xmlns:a16="http://schemas.microsoft.com/office/drawing/2014/main" id="{3A29A9FA-01A6-498D-80CF-4DB205CE75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03" name="直線コネクタ 402">
          <a:extLst>
            <a:ext uri="{FF2B5EF4-FFF2-40B4-BE49-F238E27FC236}">
              <a16:creationId xmlns:a16="http://schemas.microsoft.com/office/drawing/2014/main" id="{8990293F-1E53-4E72-A016-F4F7F57FFBFF}"/>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04" name="【庁舎】&#10;一人当たり面積最小値テキスト">
          <a:extLst>
            <a:ext uri="{FF2B5EF4-FFF2-40B4-BE49-F238E27FC236}">
              <a16:creationId xmlns:a16="http://schemas.microsoft.com/office/drawing/2014/main" id="{51B0F4F0-DC0A-4E7A-B2FA-F22D4AD035B6}"/>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05" name="直線コネクタ 404">
          <a:extLst>
            <a:ext uri="{FF2B5EF4-FFF2-40B4-BE49-F238E27FC236}">
              <a16:creationId xmlns:a16="http://schemas.microsoft.com/office/drawing/2014/main" id="{19F19BE5-B8B8-47B8-9B96-431ED4CC6A8F}"/>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06" name="【庁舎】&#10;一人当たり面積最大値テキスト">
          <a:extLst>
            <a:ext uri="{FF2B5EF4-FFF2-40B4-BE49-F238E27FC236}">
              <a16:creationId xmlns:a16="http://schemas.microsoft.com/office/drawing/2014/main" id="{B2D4DB89-423B-431A-B627-DDF462D1D096}"/>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07" name="直線コネクタ 406">
          <a:extLst>
            <a:ext uri="{FF2B5EF4-FFF2-40B4-BE49-F238E27FC236}">
              <a16:creationId xmlns:a16="http://schemas.microsoft.com/office/drawing/2014/main" id="{CCAC0C13-ADF5-4E68-B285-073B783FF5B3}"/>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408" name="【庁舎】&#10;一人当たり面積平均値テキスト">
          <a:extLst>
            <a:ext uri="{FF2B5EF4-FFF2-40B4-BE49-F238E27FC236}">
              <a16:creationId xmlns:a16="http://schemas.microsoft.com/office/drawing/2014/main" id="{22B95971-CBE4-4CDB-9776-76684A6EA618}"/>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09" name="フローチャート: 判断 408">
          <a:extLst>
            <a:ext uri="{FF2B5EF4-FFF2-40B4-BE49-F238E27FC236}">
              <a16:creationId xmlns:a16="http://schemas.microsoft.com/office/drawing/2014/main" id="{ACFBEFDD-AAA1-4179-A3E2-51C395FB576C}"/>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10" name="フローチャート: 判断 409">
          <a:extLst>
            <a:ext uri="{FF2B5EF4-FFF2-40B4-BE49-F238E27FC236}">
              <a16:creationId xmlns:a16="http://schemas.microsoft.com/office/drawing/2014/main" id="{75909B76-B7DB-4250-8081-7981D2FDD37C}"/>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411" name="n_1aveValue【庁舎】&#10;一人当たり面積">
          <a:extLst>
            <a:ext uri="{FF2B5EF4-FFF2-40B4-BE49-F238E27FC236}">
              <a16:creationId xmlns:a16="http://schemas.microsoft.com/office/drawing/2014/main" id="{3AAF7A7B-678D-4570-91EE-BFB76ED2EB24}"/>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412" name="フローチャート: 判断 411">
          <a:extLst>
            <a:ext uri="{FF2B5EF4-FFF2-40B4-BE49-F238E27FC236}">
              <a16:creationId xmlns:a16="http://schemas.microsoft.com/office/drawing/2014/main" id="{BCB659F4-EBE0-467A-AAA9-1A2444A6E48C}"/>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413" name="n_2aveValue【庁舎】&#10;一人当たり面積">
          <a:extLst>
            <a:ext uri="{FF2B5EF4-FFF2-40B4-BE49-F238E27FC236}">
              <a16:creationId xmlns:a16="http://schemas.microsoft.com/office/drawing/2014/main" id="{A915D3B5-0655-4C71-A0CB-29D11E2534C3}"/>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414" name="フローチャート: 判断 413">
          <a:extLst>
            <a:ext uri="{FF2B5EF4-FFF2-40B4-BE49-F238E27FC236}">
              <a16:creationId xmlns:a16="http://schemas.microsoft.com/office/drawing/2014/main" id="{59FB608E-65F5-4657-900B-1849D35B2DF5}"/>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415" name="n_3aveValue【庁舎】&#10;一人当たり面積">
          <a:extLst>
            <a:ext uri="{FF2B5EF4-FFF2-40B4-BE49-F238E27FC236}">
              <a16:creationId xmlns:a16="http://schemas.microsoft.com/office/drawing/2014/main" id="{5C4D5A3E-FB5D-4581-8067-6D87AC6B3F57}"/>
            </a:ext>
          </a:extLst>
        </xdr:cNvPr>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CB60DB9-4D0D-4838-B6A9-54E021D68B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6C30D6C-9710-4E00-8891-61AFE92533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FF3BEB0-8644-44F8-B8E5-5FB942D2A7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AEF4897-0750-43AC-9108-7331F15B64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FD95EC7-7854-49EF-B5B5-C005F6E0B2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124678</xdr:rowOff>
    </xdr:from>
    <xdr:to>
      <xdr:col>107</xdr:col>
      <xdr:colOff>101600</xdr:colOff>
      <xdr:row>108</xdr:row>
      <xdr:rowOff>54828</xdr:rowOff>
    </xdr:to>
    <xdr:sp macro="" textlink="">
      <xdr:nvSpPr>
        <xdr:cNvPr id="421" name="楕円 420">
          <a:extLst>
            <a:ext uri="{FF2B5EF4-FFF2-40B4-BE49-F238E27FC236}">
              <a16:creationId xmlns:a16="http://schemas.microsoft.com/office/drawing/2014/main" id="{3F9FA045-5BEB-44E6-BB95-36396AE3BE7A}"/>
            </a:ext>
          </a:extLst>
        </xdr:cNvPr>
        <xdr:cNvSpPr/>
      </xdr:nvSpPr>
      <xdr:spPr>
        <a:xfrm>
          <a:off x="20383500" y="184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149661</xdr:rowOff>
    </xdr:from>
    <xdr:to>
      <xdr:col>102</xdr:col>
      <xdr:colOff>165100</xdr:colOff>
      <xdr:row>107</xdr:row>
      <xdr:rowOff>79811</xdr:rowOff>
    </xdr:to>
    <xdr:sp macro="" textlink="">
      <xdr:nvSpPr>
        <xdr:cNvPr id="422" name="楕円 421">
          <a:extLst>
            <a:ext uri="{FF2B5EF4-FFF2-40B4-BE49-F238E27FC236}">
              <a16:creationId xmlns:a16="http://schemas.microsoft.com/office/drawing/2014/main" id="{F0AF9A66-986D-4A4A-9B7A-23979E1A69BB}"/>
            </a:ext>
          </a:extLst>
        </xdr:cNvPr>
        <xdr:cNvSpPr/>
      </xdr:nvSpPr>
      <xdr:spPr>
        <a:xfrm>
          <a:off x="19494500" y="183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29011</xdr:rowOff>
    </xdr:from>
    <xdr:to>
      <xdr:col>107</xdr:col>
      <xdr:colOff>50800</xdr:colOff>
      <xdr:row>108</xdr:row>
      <xdr:rowOff>4028</xdr:rowOff>
    </xdr:to>
    <xdr:cxnSp macro="">
      <xdr:nvCxnSpPr>
        <xdr:cNvPr id="423" name="直線コネクタ 422">
          <a:extLst>
            <a:ext uri="{FF2B5EF4-FFF2-40B4-BE49-F238E27FC236}">
              <a16:creationId xmlns:a16="http://schemas.microsoft.com/office/drawing/2014/main" id="{B40F35CA-D466-4C59-B0FC-DC8DF6CA1505}"/>
            </a:ext>
          </a:extLst>
        </xdr:cNvPr>
        <xdr:cNvCxnSpPr/>
      </xdr:nvCxnSpPr>
      <xdr:spPr>
        <a:xfrm>
          <a:off x="19545300" y="18374161"/>
          <a:ext cx="889000" cy="1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106</xdr:row>
      <xdr:rowOff>71355</xdr:rowOff>
    </xdr:from>
    <xdr:ext cx="469744" cy="259045"/>
    <xdr:sp macro="" textlink="">
      <xdr:nvSpPr>
        <xdr:cNvPr id="424" name="n_2mainValue【庁舎】&#10;一人当たり面積">
          <a:extLst>
            <a:ext uri="{FF2B5EF4-FFF2-40B4-BE49-F238E27FC236}">
              <a16:creationId xmlns:a16="http://schemas.microsoft.com/office/drawing/2014/main" id="{41A3D357-4F64-43D5-BB05-0753185E62C2}"/>
            </a:ext>
          </a:extLst>
        </xdr:cNvPr>
        <xdr:cNvSpPr txBox="1"/>
      </xdr:nvSpPr>
      <xdr:spPr>
        <a:xfrm>
          <a:off x="20199427" y="182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96338</xdr:rowOff>
    </xdr:from>
    <xdr:ext cx="469744" cy="259045"/>
    <xdr:sp macro="" textlink="">
      <xdr:nvSpPr>
        <xdr:cNvPr id="425" name="n_3mainValue【庁舎】&#10;一人当たり面積">
          <a:extLst>
            <a:ext uri="{FF2B5EF4-FFF2-40B4-BE49-F238E27FC236}">
              <a16:creationId xmlns:a16="http://schemas.microsoft.com/office/drawing/2014/main" id="{9045CA40-316F-4B20-B3EC-80C3E215C12F}"/>
            </a:ext>
          </a:extLst>
        </xdr:cNvPr>
        <xdr:cNvSpPr txBox="1"/>
      </xdr:nvSpPr>
      <xdr:spPr>
        <a:xfrm>
          <a:off x="19310427" y="1809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6" name="正方形/長方形 425">
          <a:extLst>
            <a:ext uri="{FF2B5EF4-FFF2-40B4-BE49-F238E27FC236}">
              <a16:creationId xmlns:a16="http://schemas.microsoft.com/office/drawing/2014/main" id="{3A7B97C9-F2DC-40B1-8310-C7D2E33CE2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7" name="正方形/長方形 426">
          <a:extLst>
            <a:ext uri="{FF2B5EF4-FFF2-40B4-BE49-F238E27FC236}">
              <a16:creationId xmlns:a16="http://schemas.microsoft.com/office/drawing/2014/main" id="{88651E16-1090-41C2-B3B5-3575123C8D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8" name="テキスト ボックス 427">
          <a:extLst>
            <a:ext uri="{FF2B5EF4-FFF2-40B4-BE49-F238E27FC236}">
              <a16:creationId xmlns:a16="http://schemas.microsoft.com/office/drawing/2014/main" id="{797EEBE1-E9F5-4564-944D-99910671FE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有施設の中でも、比較的に新しい消防施設については類似団体平均より低い値を示しているが、一般廃棄物処理施設・庁舎については類似団体平均を上回り、特に築４０年を超える庁舎については建て替え計画が不透明な状況にあり、引き続き類似団体平均を上回る見込みである。一般廃棄物処理施設については、令和３年度に改修を予定していることから、若干、類似団体平均に近づくことが予想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年度分については、令和２年度中にデータ整備を行う予定。</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個人・法人関係の増収により、基準財政収入額が増加傾向にあるため財政力指数に上昇が見られる。歳出も緊急に必要な事業を峻別し、投資的経費を抑制する等、徹底的な見直しを実施するとともに、企業誘致等の地域活性化に向けた施策も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869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80281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電算システム導入により経常経費は増加傾向にある。今後の見込みとしては電算システム導入に伴うシステム改修が見込まれ早急な改善には繋がらないが、業務の効率化による人件費等の削減が期待できるとともに、村税増収や収納率の向上も見込まれることから、財源の確保や、公共施設等の見直しによる維持管理費の削減に努め、経常収支比率の適正化を目指すことと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93663</xdr:rowOff>
    </xdr:from>
    <xdr:to>
      <xdr:col>23</xdr:col>
      <xdr:colOff>133350</xdr:colOff>
      <xdr:row>64</xdr:row>
      <xdr:rowOff>143933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6646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53446</xdr:rowOff>
    </xdr:from>
    <xdr:to>
      <xdr:col>19</xdr:col>
      <xdr:colOff>133350</xdr:colOff>
      <xdr:row>64</xdr:row>
      <xdr:rowOff>93663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26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53446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699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63</xdr:row>
      <xdr:rowOff>168593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69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42863</xdr:rowOff>
    </xdr:from>
    <xdr:to>
      <xdr:col>19</xdr:col>
      <xdr:colOff>184150</xdr:colOff>
      <xdr:row>64</xdr:row>
      <xdr:rowOff>144463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129240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2646</xdr:rowOff>
    </xdr:from>
    <xdr:to>
      <xdr:col>15</xdr:col>
      <xdr:colOff>133350</xdr:colOff>
      <xdr:row>64</xdr:row>
      <xdr:rowOff>104246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89023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UD デジタル 教科書体 N-B" panose="02020700000000000000" pitchFamily="17" charset="-128"/>
              <a:ea typeface="UD デジタル 教科書体 N-B" panose="02020700000000000000" pitchFamily="17" charset="-128"/>
              <a:cs typeface="+mn-cs"/>
            </a:rPr>
            <a:t>類似団体平均値を上回っているのは、山間部に広大な行政面積を持ち、かつ、集落が点在していることから行政コストが類似団体より高くなっている。また、近年は電算システム等の委託料の増加が要因と考えられ、今後は据え置の傾向が予測されるが、老朽化した公共施設の修繕など不測の事態により上昇することも考えられることから、事務事業の見直し等により業務の効率化を進め、経費削減に努める。</a:t>
          </a:r>
          <a:endParaRPr lang="ja-JP" altLang="ja-JP" sz="18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78012</xdr:rowOff>
    </xdr:from>
    <xdr:to>
      <xdr:col>23</xdr:col>
      <xdr:colOff>133350</xdr:colOff>
      <xdr:row>81</xdr:row>
      <xdr:rowOff>84854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65462"/>
          <a:ext cx="8382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84854</xdr:rowOff>
    </xdr:from>
    <xdr:to>
      <xdr:col>19</xdr:col>
      <xdr:colOff>133350</xdr:colOff>
      <xdr:row>81</xdr:row>
      <xdr:rowOff>120479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72304"/>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120479</xdr:rowOff>
    </xdr:from>
    <xdr:to>
      <xdr:col>15</xdr:col>
      <xdr:colOff>82550</xdr:colOff>
      <xdr:row>81</xdr:row>
      <xdr:rowOff>124890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07929"/>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117515</xdr:rowOff>
    </xdr:from>
    <xdr:to>
      <xdr:col>11</xdr:col>
      <xdr:colOff>31750</xdr:colOff>
      <xdr:row>81</xdr:row>
      <xdr:rowOff>124890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496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27212</xdr:rowOff>
    </xdr:from>
    <xdr:to>
      <xdr:col>23</xdr:col>
      <xdr:colOff>184150</xdr:colOff>
      <xdr:row>81</xdr:row>
      <xdr:rowOff>128812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170739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34054</xdr:rowOff>
    </xdr:from>
    <xdr:to>
      <xdr:col>19</xdr:col>
      <xdr:colOff>184150</xdr:colOff>
      <xdr:row>81</xdr:row>
      <xdr:rowOff>135654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120431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7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69679</xdr:rowOff>
    </xdr:from>
    <xdr:to>
      <xdr:col>15</xdr:col>
      <xdr:colOff>133350</xdr:colOff>
      <xdr:row>81</xdr:row>
      <xdr:rowOff>171279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156056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4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74090</xdr:rowOff>
    </xdr:from>
    <xdr:to>
      <xdr:col>11</xdr:col>
      <xdr:colOff>82550</xdr:colOff>
      <xdr:row>82</xdr:row>
      <xdr:rowOff>4240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160467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66715</xdr:rowOff>
    </xdr:from>
    <xdr:to>
      <xdr:col>7</xdr:col>
      <xdr:colOff>31750</xdr:colOff>
      <xdr:row>81</xdr:row>
      <xdr:rowOff>168315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前年度に比較し、１．６ポイント下がってはいるが、給与体系の見直しが遅れ、類似団体平均を上回っている。これは退職者不補充による年齢層に偏りがあるためであり、これを解消しつつ中長期的な計画でラスパイレス指数の引き下げ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21589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841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51752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2806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156845</xdr:rowOff>
    </xdr:from>
    <xdr:to>
      <xdr:col>72</xdr:col>
      <xdr:colOff>203200</xdr:colOff>
      <xdr:row>89</xdr:row>
      <xdr:rowOff>51752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24444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156845</xdr:rowOff>
    </xdr:from>
    <xdr:to>
      <xdr:col>68</xdr:col>
      <xdr:colOff>152400</xdr:colOff>
      <xdr:row>89</xdr:row>
      <xdr:rowOff>3493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2444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952</xdr:rowOff>
    </xdr:from>
    <xdr:to>
      <xdr:col>73</xdr:col>
      <xdr:colOff>44450</xdr:colOff>
      <xdr:row>89</xdr:row>
      <xdr:rowOff>102552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87329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106045</xdr:rowOff>
    </xdr:from>
    <xdr:to>
      <xdr:col>68</xdr:col>
      <xdr:colOff>203200</xdr:colOff>
      <xdr:row>89</xdr:row>
      <xdr:rowOff>36195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20972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124143</xdr:rowOff>
    </xdr:from>
    <xdr:to>
      <xdr:col>64</xdr:col>
      <xdr:colOff>152400</xdr:colOff>
      <xdr:row>89</xdr:row>
      <xdr:rowOff>54293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39070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人口が少ないことから類似団体平均値を上回っている。退職者不補充で職員数を抑制を進めていたが、職員の年齢構成の不均衡が進んでいることから、総数を抑制しつつも計画的な職員採用を進めていく必要があり、業務の効率化</a:t>
          </a:r>
          <a:r>
            <a:rPr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を</a:t>
          </a:r>
          <a:r>
            <a:rPr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図りつつ、定員適正化計画を策定（平成２８～３２年まで）し適正な定員管理に努める。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26549</xdr:rowOff>
    </xdr:from>
    <xdr:to>
      <xdr:col>81</xdr:col>
      <xdr:colOff>44450</xdr:colOff>
      <xdr:row>60</xdr:row>
      <xdr:rowOff>27239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13549"/>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26549</xdr:rowOff>
    </xdr:from>
    <xdr:to>
      <xdr:col>77</xdr:col>
      <xdr:colOff>44450</xdr:colOff>
      <xdr:row>60</xdr:row>
      <xdr:rowOff>84691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13549"/>
          <a:ext cx="889000" cy="5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71821</xdr:rowOff>
    </xdr:from>
    <xdr:to>
      <xdr:col>72</xdr:col>
      <xdr:colOff>203200</xdr:colOff>
      <xdr:row>60</xdr:row>
      <xdr:rowOff>84691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5882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71821</xdr:rowOff>
    </xdr:from>
    <xdr:to>
      <xdr:col>68</xdr:col>
      <xdr:colOff>152400</xdr:colOff>
      <xdr:row>60</xdr:row>
      <xdr:rowOff>108476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358821"/>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147889</xdr:rowOff>
    </xdr:from>
    <xdr:to>
      <xdr:col>81</xdr:col>
      <xdr:colOff>95250</xdr:colOff>
      <xdr:row>60</xdr:row>
      <xdr:rowOff>78039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119966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3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62126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4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33891</xdr:rowOff>
    </xdr:from>
    <xdr:to>
      <xdr:col>73</xdr:col>
      <xdr:colOff>44450</xdr:colOff>
      <xdr:row>60</xdr:row>
      <xdr:rowOff>135491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120268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21021</xdr:rowOff>
    </xdr:from>
    <xdr:to>
      <xdr:col>68</xdr:col>
      <xdr:colOff>203200</xdr:colOff>
      <xdr:row>60</xdr:row>
      <xdr:rowOff>122621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107398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9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57676</xdr:rowOff>
    </xdr:from>
    <xdr:to>
      <xdr:col>64</xdr:col>
      <xdr:colOff>152400</xdr:colOff>
      <xdr:row>60</xdr:row>
      <xdr:rowOff>159276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144053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3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近年は、類似団体を下回る公債費負担率を維持してきたが、高規格救急自動車、簡易水道施設整備事業債など係る元利償還金により増加傾向にあり、前年度を上回る</a:t>
          </a:r>
          <a:r>
            <a:rPr kumimoji="1" lang="en-US" altLang="ja-JP" sz="1300">
              <a:latin typeface="UD デジタル 教科書体 N-B" panose="02020700000000000000" pitchFamily="17" charset="-128"/>
              <a:ea typeface="UD デジタル 教科書体 N-B" panose="02020700000000000000" pitchFamily="17" charset="-128"/>
            </a:rPr>
            <a:t>7.8</a:t>
          </a:r>
          <a:r>
            <a:rPr kumimoji="1" lang="ja-JP" altLang="en-US" sz="1300">
              <a:latin typeface="UD デジタル 教科書体 N-B" panose="02020700000000000000" pitchFamily="17" charset="-128"/>
              <a:ea typeface="UD デジタル 教科書体 N-B" panose="02020700000000000000" pitchFamily="17" charset="-128"/>
            </a:rPr>
            <a:t>％と前年度、類似団体を上回っている。今後についても、</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令和元年度、令和３年度に大型の単独事業が</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予定されており、元利償還金の増加が見込まれるが、計画的な事業実施により地方債発行額の抑制を図っていく。</a:t>
          </a:r>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90678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766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47244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525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23114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類似団体平均値を上回っているのは、災害復旧など突発的な事業等に多額の基金を繰り入れたことによる基金の減少によるためである。今後は令和元年度、令和３年度に大型の単独事業が施工される計画があり地方債残高が増加傾向にあることから、投資的経費の抑制による地方債残高の抑制や、充当可能基金の増額等を一層図ることにより、将来負担額の減少を図り、財政の健全化に努める。</a:t>
          </a:r>
          <a:endParaRPr kumimoji="1" lang="en-US" altLang="ja-JP" sz="1300">
            <a:latin typeface="UD デジタル 教科書体 N-B" panose="02020700000000000000" pitchFamily="17" charset="-128"/>
            <a:ea typeface="UD デジタル 教科書体 N-B" panose="02020700000000000000" pitchFamily="17" charset="-128"/>
          </a:endParaRPr>
        </a:p>
        <a:p>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14</xdr:row>
      <xdr:rowOff>119168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4470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46778</xdr:rowOff>
    </xdr:from>
    <xdr:to>
      <xdr:col>77</xdr:col>
      <xdr:colOff>44450</xdr:colOff>
      <xdr:row>14</xdr:row>
      <xdr:rowOff>91017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4470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32300</xdr:rowOff>
    </xdr:from>
    <xdr:to>
      <xdr:col>72</xdr:col>
      <xdr:colOff>203200</xdr:colOff>
      <xdr:row>14</xdr:row>
      <xdr:rowOff>91017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43260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17018</xdr:rowOff>
    </xdr:from>
    <xdr:to>
      <xdr:col>68</xdr:col>
      <xdr:colOff>152400</xdr:colOff>
      <xdr:row>14</xdr:row>
      <xdr:rowOff>32300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41731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68368</xdr:rowOff>
    </xdr:from>
    <xdr:to>
      <xdr:col>81</xdr:col>
      <xdr:colOff>95250</xdr:colOff>
      <xdr:row>14</xdr:row>
      <xdr:rowOff>169968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40445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4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167428</xdr:rowOff>
    </xdr:from>
    <xdr:to>
      <xdr:col>77</xdr:col>
      <xdr:colOff>95250</xdr:colOff>
      <xdr:row>14</xdr:row>
      <xdr:rowOff>97578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82355</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8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152950</xdr:rowOff>
    </xdr:from>
    <xdr:to>
      <xdr:col>68</xdr:col>
      <xdr:colOff>203200</xdr:colOff>
      <xdr:row>14</xdr:row>
      <xdr:rowOff>83100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67877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137668</xdr:rowOff>
    </xdr:from>
    <xdr:to>
      <xdr:col>64</xdr:col>
      <xdr:colOff>152400</xdr:colOff>
      <xdr:row>14</xdr:row>
      <xdr:rowOff>67818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52595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類似団体平均値を上回っているのは、全体的に年齢層に偏りがあることから人件費が高い傾向にある。これを解消するために中長期的な計画で総数を抑制しつつも計画的な職員採用を進め、業務の効率化図りつつ、適正な定員管理及び人件費の抑制に努める。</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54610</xdr:rowOff>
    </xdr:from>
    <xdr:to>
      <xdr:col>24</xdr:col>
      <xdr:colOff>25400</xdr:colOff>
      <xdr:row>34</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3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54610</xdr:rowOff>
    </xdr:from>
    <xdr:to>
      <xdr:col>19</xdr:col>
      <xdr:colOff>187325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3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46990</xdr:rowOff>
    </xdr:from>
    <xdr:to>
      <xdr:col>15</xdr:col>
      <xdr:colOff>98425</xdr:colOff>
      <xdr:row>34</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6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46990</xdr:rowOff>
    </xdr:from>
    <xdr:to>
      <xdr:col>11</xdr:col>
      <xdr:colOff>9525</xdr:colOff>
      <xdr:row>34</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6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34290</xdr:rowOff>
    </xdr:from>
    <xdr:to>
      <xdr:col>24</xdr:col>
      <xdr:colOff>76200</xdr:colOff>
      <xdr:row>34</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xdr:rowOff>
    </xdr:from>
    <xdr:to>
      <xdr:col>20</xdr:col>
      <xdr:colOff>38100</xdr:colOff>
      <xdr:row>34</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167640</xdr:rowOff>
    </xdr:from>
    <xdr:to>
      <xdr:col>11</xdr:col>
      <xdr:colOff>60325</xdr:colOff>
      <xdr:row>34</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xdr:rowOff>
    </xdr:from>
    <xdr:to>
      <xdr:col>6</xdr:col>
      <xdr:colOff>171450</xdr:colOff>
      <xdr:row>34</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行政経費の縮減を進め前年度に比較して改善は見られるものの、システム保守委託料の増加により、類似団体を上回っている。今後も行財政改革による事務事業の見直し、施設の統廃合を進め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113284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3022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113284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53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67564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39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39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比較的低い水準で推移してきているが、障害者の自立支援給付費の増、医療費無償が１８歳までと拡大したことによる医療費の増、また子育て支援対策の充実を進めることから児童福祉費の増が見込まれることからも、財政状況を踏まえ計画的な社会福祉事業を推進していくこ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下水道事業特別会計、簡易水道事業特別会計に対する赤字補てん的な繰出金によるものが割合を占めている。しかし、各々が住民生活に欠かせない事業ではあるが、独立採算の原則に立ち返り、事業内容の精査に努め引き続き経費削減を図る。また、簡易水道事業では取水施設建設が令和２年度で完了することから、減少する見込みである。引き続き、財政状況を踏まえ普通会計及び特別会計の運営計画を総括的に管理し、占冠村の歳入に見合った歳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xdr:rowOff>
    </xdr:from>
    <xdr:to>
      <xdr:col>82</xdr:col>
      <xdr:colOff>107950</xdr:colOff>
      <xdr:row>58</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453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29845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45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58</xdr:row>
      <xdr:rowOff>29845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22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22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41910</xdr:rowOff>
    </xdr:from>
    <xdr:to>
      <xdr:col>82</xdr:col>
      <xdr:colOff>158750</xdr:colOff>
      <xdr:row>58</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121920</xdr:rowOff>
    </xdr:from>
    <xdr:to>
      <xdr:col>78</xdr:col>
      <xdr:colOff>120650</xdr:colOff>
      <xdr:row>58</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36847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消防・環境衛生・給食等の広域連合負担金など、過疎地特有の財政負担により類似団体平均値を上回ってる。今後も消防経費の増加による負担金の増加が見込まれることからも、補助金を交付する上で適当な事務事業なのかを精査し、必要性の低い事業等については見直しや廃止を行い補助金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142240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77470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45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77470</xdr:rowOff>
    </xdr:from>
    <xdr:to>
      <xdr:col>73</xdr:col>
      <xdr:colOff>180975</xdr:colOff>
      <xdr:row>36</xdr:row>
      <xdr:rowOff>111760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49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142240</xdr:rowOff>
    </xdr:from>
    <xdr:to>
      <xdr:col>69</xdr:col>
      <xdr:colOff>92075</xdr:colOff>
      <xdr:row>36</xdr:row>
      <xdr:rowOff>111760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429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26670</xdr:rowOff>
    </xdr:from>
    <xdr:to>
      <xdr:col>74</xdr:col>
      <xdr:colOff>31750</xdr:colOff>
      <xdr:row>36</xdr:row>
      <xdr:rowOff>128270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113047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91440</xdr:rowOff>
    </xdr:from>
    <xdr:to>
      <xdr:col>65</xdr:col>
      <xdr:colOff>53975</xdr:colOff>
      <xdr:row>36</xdr:row>
      <xdr:rowOff>21590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6367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近年は、類似団体を下回る公債費負担率を維持してきたが、高規格救急自動車、簡易水道施設整備事業債など係る元利償還金により増加傾向にあり、前年度を上回る</a:t>
          </a:r>
          <a:r>
            <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19.7</a:t>
          </a:r>
          <a:r>
            <a:rPr kumimoji="1" lang="ja-JP"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rPr>
            <a:t>％と前年度、類似団体を上回っている。今後についても、令和元年度、令和３年度に大型の単独事業が予定されており、元利償還金の増加が見込まれるが、計画的な事業実施により地方債発行額の抑制を図っていく。</a:t>
          </a:r>
          <a:endParaRPr lang="ja-JP" altLang="ja-JP" sz="1300">
            <a:effectLst/>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876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157480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107950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581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人件費、物件費及び補助費が類似団体平均値を上回っている。いずれも経常的な経費として増加傾向にあることから、歳入に見合った歳出を方針に、総合計画を軸としたそれぞれの計画を元に必要なところには投資を行う。また、住民との意見交換を交え、事務事業や施設等の見直しや廃止を行うなど、更なる行政の効率化をめざし、財政の健全化を図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76381</xdr:rowOff>
    </xdr:from>
    <xdr:to>
      <xdr:col>82</xdr:col>
      <xdr:colOff>107950</xdr:colOff>
      <xdr:row>79</xdr:row>
      <xdr:rowOff>95976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209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53521</xdr:rowOff>
    </xdr:from>
    <xdr:to>
      <xdr:col>78</xdr:col>
      <xdr:colOff>69850</xdr:colOff>
      <xdr:row>79</xdr:row>
      <xdr:rowOff>76381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980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79</xdr:row>
      <xdr:rowOff>53521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752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30662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71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45176</xdr:rowOff>
    </xdr:from>
    <xdr:to>
      <xdr:col>82</xdr:col>
      <xdr:colOff>158750</xdr:colOff>
      <xdr:row>79</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17253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25581</xdr:rowOff>
    </xdr:from>
    <xdr:to>
      <xdr:col>78</xdr:col>
      <xdr:colOff>120650</xdr:colOff>
      <xdr:row>79</xdr:row>
      <xdr:rowOff>127181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111958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5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2721</xdr:rowOff>
    </xdr:from>
    <xdr:to>
      <xdr:col>74</xdr:col>
      <xdr:colOff>31750</xdr:colOff>
      <xdr:row>79</xdr:row>
      <xdr:rowOff>104321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89098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151312</xdr:rowOff>
    </xdr:from>
    <xdr:to>
      <xdr:col>69</xdr:col>
      <xdr:colOff>142875</xdr:colOff>
      <xdr:row>79</xdr:row>
      <xdr:rowOff>81462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66239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74129</xdr:rowOff>
    </xdr:from>
    <xdr:to>
      <xdr:col>29</xdr:col>
      <xdr:colOff>127000</xdr:colOff>
      <xdr:row>16</xdr:row>
      <xdr:rowOff>75579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864954"/>
          <a:ext cx="647700" cy="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138119</xdr:rowOff>
    </xdr:from>
    <xdr:to>
      <xdr:col>26</xdr:col>
      <xdr:colOff>50800</xdr:colOff>
      <xdr:row>16</xdr:row>
      <xdr:rowOff>74129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57494"/>
          <a:ext cx="698500" cy="10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117059</xdr:rowOff>
    </xdr:from>
    <xdr:to>
      <xdr:col>22</xdr:col>
      <xdr:colOff>114300</xdr:colOff>
      <xdr:row>15</xdr:row>
      <xdr:rowOff>138119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36434"/>
          <a:ext cx="698500" cy="2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117059</xdr:rowOff>
    </xdr:from>
    <xdr:to>
      <xdr:col>18</xdr:col>
      <xdr:colOff>177800</xdr:colOff>
      <xdr:row>15</xdr:row>
      <xdr:rowOff>158959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36434"/>
          <a:ext cx="698500" cy="4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24779</xdr:rowOff>
    </xdr:from>
    <xdr:to>
      <xdr:col>29</xdr:col>
      <xdr:colOff>177800</xdr:colOff>
      <xdr:row>16</xdr:row>
      <xdr:rowOff>126379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1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41306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6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23329</xdr:rowOff>
    </xdr:from>
    <xdr:to>
      <xdr:col>26</xdr:col>
      <xdr:colOff>101600</xdr:colOff>
      <xdr:row>16</xdr:row>
      <xdr:rowOff>124929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1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135106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8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87319</xdr:rowOff>
    </xdr:from>
    <xdr:to>
      <xdr:col>22</xdr:col>
      <xdr:colOff>165100</xdr:colOff>
      <xdr:row>16</xdr:row>
      <xdr:rowOff>17469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0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27646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7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66259</xdr:rowOff>
    </xdr:from>
    <xdr:to>
      <xdr:col>19</xdr:col>
      <xdr:colOff>38100</xdr:colOff>
      <xdr:row>15</xdr:row>
      <xdr:rowOff>167859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8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108159</xdr:rowOff>
    </xdr:from>
    <xdr:to>
      <xdr:col>15</xdr:col>
      <xdr:colOff>101600</xdr:colOff>
      <xdr:row>16</xdr:row>
      <xdr:rowOff>38309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2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48486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184686</xdr:rowOff>
    </xdr:from>
    <xdr:to>
      <xdr:col>29</xdr:col>
      <xdr:colOff>127000</xdr:colOff>
      <xdr:row>35</xdr:row>
      <xdr:rowOff>200459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95036"/>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150161</xdr:rowOff>
    </xdr:from>
    <xdr:to>
      <xdr:col>26</xdr:col>
      <xdr:colOff>50800</xdr:colOff>
      <xdr:row>35</xdr:row>
      <xdr:rowOff>200459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60511"/>
          <a:ext cx="698500" cy="50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150161</xdr:rowOff>
    </xdr:from>
    <xdr:to>
      <xdr:col>22</xdr:col>
      <xdr:colOff>114300</xdr:colOff>
      <xdr:row>35</xdr:row>
      <xdr:rowOff>218852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60511"/>
          <a:ext cx="698500" cy="6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200583</xdr:rowOff>
    </xdr:from>
    <xdr:to>
      <xdr:col>18</xdr:col>
      <xdr:colOff>177800</xdr:colOff>
      <xdr:row>35</xdr:row>
      <xdr:rowOff>218852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10933"/>
          <a:ext cx="698500" cy="1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133886</xdr:rowOff>
    </xdr:from>
    <xdr:to>
      <xdr:col>29</xdr:col>
      <xdr:colOff>177800</xdr:colOff>
      <xdr:row>35</xdr:row>
      <xdr:rowOff>235486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321863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149659</xdr:rowOff>
    </xdr:from>
    <xdr:to>
      <xdr:col>26</xdr:col>
      <xdr:colOff>101600</xdr:colOff>
      <xdr:row>35</xdr:row>
      <xdr:rowOff>251259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6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2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99361</xdr:rowOff>
    </xdr:from>
    <xdr:to>
      <xdr:col>22</xdr:col>
      <xdr:colOff>165100</xdr:colOff>
      <xdr:row>35</xdr:row>
      <xdr:rowOff>200961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0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211138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7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168052</xdr:rowOff>
    </xdr:from>
    <xdr:to>
      <xdr:col>19</xdr:col>
      <xdr:colOff>38100</xdr:colOff>
      <xdr:row>35</xdr:row>
      <xdr:rowOff>269652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7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279829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4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149783</xdr:rowOff>
    </xdr:from>
    <xdr:to>
      <xdr:col>15</xdr:col>
      <xdr:colOff>101600</xdr:colOff>
      <xdr:row>35</xdr:row>
      <xdr:rowOff>251383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261560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165729</xdr:rowOff>
    </xdr:from>
    <xdr:to>
      <xdr:col>24</xdr:col>
      <xdr:colOff>63500</xdr:colOff>
      <xdr:row>37</xdr:row>
      <xdr:rowOff>15987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37929"/>
          <a:ext cx="8382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104054</xdr:rowOff>
    </xdr:from>
    <xdr:to>
      <xdr:col>19</xdr:col>
      <xdr:colOff>177800</xdr:colOff>
      <xdr:row>36</xdr:row>
      <xdr:rowOff>165729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76254"/>
          <a:ext cx="889000" cy="6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87366</xdr:rowOff>
    </xdr:from>
    <xdr:to>
      <xdr:col>15</xdr:col>
      <xdr:colOff>50800</xdr:colOff>
      <xdr:row>36</xdr:row>
      <xdr:rowOff>104054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5956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87366</xdr:rowOff>
    </xdr:from>
    <xdr:to>
      <xdr:col>10</xdr:col>
      <xdr:colOff>114300</xdr:colOff>
      <xdr:row>36</xdr:row>
      <xdr:rowOff>98637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59566"/>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136637</xdr:rowOff>
    </xdr:from>
    <xdr:to>
      <xdr:col>24</xdr:col>
      <xdr:colOff>114300</xdr:colOff>
      <xdr:row>37</xdr:row>
      <xdr:rowOff>66787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159514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6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114929</xdr:rowOff>
    </xdr:from>
    <xdr:to>
      <xdr:col>20</xdr:col>
      <xdr:colOff>38100</xdr:colOff>
      <xdr:row>37</xdr:row>
      <xdr:rowOff>45079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61606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53254</xdr:rowOff>
    </xdr:from>
    <xdr:to>
      <xdr:col>15</xdr:col>
      <xdr:colOff>101600</xdr:colOff>
      <xdr:row>36</xdr:row>
      <xdr:rowOff>154854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171381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0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36566</xdr:rowOff>
    </xdr:from>
    <xdr:to>
      <xdr:col>10</xdr:col>
      <xdr:colOff>165100</xdr:colOff>
      <xdr:row>36</xdr:row>
      <xdr:rowOff>138166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154693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47837</xdr:rowOff>
    </xdr:from>
    <xdr:to>
      <xdr:col>6</xdr:col>
      <xdr:colOff>38100</xdr:colOff>
      <xdr:row>36</xdr:row>
      <xdr:rowOff>149437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165964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90621</xdr:rowOff>
    </xdr:from>
    <xdr:to>
      <xdr:col>24</xdr:col>
      <xdr:colOff>63500</xdr:colOff>
      <xdr:row>58</xdr:row>
      <xdr:rowOff>90722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34721"/>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67528</xdr:rowOff>
    </xdr:from>
    <xdr:to>
      <xdr:col>19</xdr:col>
      <xdr:colOff>177800</xdr:colOff>
      <xdr:row>58</xdr:row>
      <xdr:rowOff>90722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11628"/>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67528</xdr:rowOff>
    </xdr:from>
    <xdr:to>
      <xdr:col>15</xdr:col>
      <xdr:colOff>50800</xdr:colOff>
      <xdr:row>58</xdr:row>
      <xdr:rowOff>68642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1628"/>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68642</xdr:rowOff>
    </xdr:from>
    <xdr:to>
      <xdr:col>10</xdr:col>
      <xdr:colOff>114300</xdr:colOff>
      <xdr:row>58</xdr:row>
      <xdr:rowOff>81361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2742"/>
          <a:ext cx="8890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39821</xdr:rowOff>
    </xdr:from>
    <xdr:to>
      <xdr:col>24</xdr:col>
      <xdr:colOff>114300</xdr:colOff>
      <xdr:row>58</xdr:row>
      <xdr:rowOff>141421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170648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39922</xdr:rowOff>
    </xdr:from>
    <xdr:to>
      <xdr:col>20</xdr:col>
      <xdr:colOff>38100</xdr:colOff>
      <xdr:row>58</xdr:row>
      <xdr:rowOff>141522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158049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16728</xdr:rowOff>
    </xdr:from>
    <xdr:to>
      <xdr:col>15</xdr:col>
      <xdr:colOff>101600</xdr:colOff>
      <xdr:row>58</xdr:row>
      <xdr:rowOff>118328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134855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17842</xdr:rowOff>
    </xdr:from>
    <xdr:to>
      <xdr:col>10</xdr:col>
      <xdr:colOff>165100</xdr:colOff>
      <xdr:row>58</xdr:row>
      <xdr:rowOff>119442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135969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30561</xdr:rowOff>
    </xdr:from>
    <xdr:to>
      <xdr:col>6</xdr:col>
      <xdr:colOff>38100</xdr:colOff>
      <xdr:row>58</xdr:row>
      <xdr:rowOff>132161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148688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9913</xdr:rowOff>
    </xdr:from>
    <xdr:to>
      <xdr:col>24</xdr:col>
      <xdr:colOff>63500</xdr:colOff>
      <xdr:row>78</xdr:row>
      <xdr:rowOff>28200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30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159386</xdr:rowOff>
    </xdr:from>
    <xdr:to>
      <xdr:col>19</xdr:col>
      <xdr:colOff>177800</xdr:colOff>
      <xdr:row>78</xdr:row>
      <xdr:rowOff>9913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1036"/>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159386</xdr:rowOff>
    </xdr:from>
    <xdr:to>
      <xdr:col>15</xdr:col>
      <xdr:colOff>50800</xdr:colOff>
      <xdr:row>77</xdr:row>
      <xdr:rowOff>160475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103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81948</xdr:rowOff>
    </xdr:from>
    <xdr:to>
      <xdr:col>10</xdr:col>
      <xdr:colOff>114300</xdr:colOff>
      <xdr:row>77</xdr:row>
      <xdr:rowOff>160475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3598"/>
          <a:ext cx="889000" cy="7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148850</xdr:rowOff>
    </xdr:from>
    <xdr:to>
      <xdr:col>24</xdr:col>
      <xdr:colOff>114300</xdr:colOff>
      <xdr:row>78</xdr:row>
      <xdr:rowOff>79000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130563</xdr:rowOff>
    </xdr:from>
    <xdr:to>
      <xdr:col>20</xdr:col>
      <xdr:colOff>38100</xdr:colOff>
      <xdr:row>78</xdr:row>
      <xdr:rowOff>60713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77240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108586</xdr:rowOff>
    </xdr:from>
    <xdr:to>
      <xdr:col>15</xdr:col>
      <xdr:colOff>101600</xdr:colOff>
      <xdr:row>78</xdr:row>
      <xdr:rowOff>38736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55263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109675</xdr:rowOff>
    </xdr:from>
    <xdr:to>
      <xdr:col>10</xdr:col>
      <xdr:colOff>165100</xdr:colOff>
      <xdr:row>78</xdr:row>
      <xdr:rowOff>39825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56352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8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31148</xdr:rowOff>
    </xdr:from>
    <xdr:to>
      <xdr:col>6</xdr:col>
      <xdr:colOff>38100</xdr:colOff>
      <xdr:row>77</xdr:row>
      <xdr:rowOff>132748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149275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16757</xdr:rowOff>
    </xdr:from>
    <xdr:to>
      <xdr:col>24</xdr:col>
      <xdr:colOff>63500</xdr:colOff>
      <xdr:row>96</xdr:row>
      <xdr:rowOff>38647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75957"/>
          <a:ext cx="8382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11249</xdr:rowOff>
    </xdr:from>
    <xdr:to>
      <xdr:col>19</xdr:col>
      <xdr:colOff>177800</xdr:colOff>
      <xdr:row>96</xdr:row>
      <xdr:rowOff>38647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70449"/>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162004</xdr:rowOff>
    </xdr:from>
    <xdr:to>
      <xdr:col>15</xdr:col>
      <xdr:colOff>50800</xdr:colOff>
      <xdr:row>96</xdr:row>
      <xdr:rowOff>11249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49754"/>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78522</xdr:rowOff>
    </xdr:from>
    <xdr:to>
      <xdr:col>10</xdr:col>
      <xdr:colOff>114300</xdr:colOff>
      <xdr:row>95</xdr:row>
      <xdr:rowOff>162004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66272"/>
          <a:ext cx="8890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137407</xdr:rowOff>
    </xdr:from>
    <xdr:to>
      <xdr:col>24</xdr:col>
      <xdr:colOff>114300</xdr:colOff>
      <xdr:row>96</xdr:row>
      <xdr:rowOff>67557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115834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159297</xdr:rowOff>
    </xdr:from>
    <xdr:to>
      <xdr:col>20</xdr:col>
      <xdr:colOff>38100</xdr:colOff>
      <xdr:row>96</xdr:row>
      <xdr:rowOff>89447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80574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131899</xdr:rowOff>
    </xdr:from>
    <xdr:to>
      <xdr:col>15</xdr:col>
      <xdr:colOff>101600</xdr:colOff>
      <xdr:row>96</xdr:row>
      <xdr:rowOff>62049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111204</xdr:rowOff>
    </xdr:from>
    <xdr:to>
      <xdr:col>10</xdr:col>
      <xdr:colOff>165100</xdr:colOff>
      <xdr:row>96</xdr:row>
      <xdr:rowOff>41354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32481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27722</xdr:rowOff>
    </xdr:from>
    <xdr:to>
      <xdr:col>6</xdr:col>
      <xdr:colOff>38100</xdr:colOff>
      <xdr:row>95</xdr:row>
      <xdr:rowOff>129322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145849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9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92018</xdr:rowOff>
    </xdr:from>
    <xdr:to>
      <xdr:col>55</xdr:col>
      <xdr:colOff>0</xdr:colOff>
      <xdr:row>36</xdr:row>
      <xdr:rowOff>126142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64218"/>
          <a:ext cx="8382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34272</xdr:rowOff>
    </xdr:from>
    <xdr:to>
      <xdr:col>50</xdr:col>
      <xdr:colOff>114300</xdr:colOff>
      <xdr:row>36</xdr:row>
      <xdr:rowOff>92018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06472"/>
          <a:ext cx="889000" cy="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34272</xdr:rowOff>
    </xdr:from>
    <xdr:to>
      <xdr:col>45</xdr:col>
      <xdr:colOff>177800</xdr:colOff>
      <xdr:row>36</xdr:row>
      <xdr:rowOff>74057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06472"/>
          <a:ext cx="8890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43717</xdr:rowOff>
    </xdr:from>
    <xdr:to>
      <xdr:col>41</xdr:col>
      <xdr:colOff>50800</xdr:colOff>
      <xdr:row>36</xdr:row>
      <xdr:rowOff>74057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15917"/>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75342</xdr:rowOff>
    </xdr:from>
    <xdr:to>
      <xdr:col>55</xdr:col>
      <xdr:colOff>50800</xdr:colOff>
      <xdr:row>37</xdr:row>
      <xdr:rowOff>5492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98219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41218</xdr:rowOff>
    </xdr:from>
    <xdr:to>
      <xdr:col>50</xdr:col>
      <xdr:colOff>165100</xdr:colOff>
      <xdr:row>36</xdr:row>
      <xdr:rowOff>142818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159345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154922</xdr:rowOff>
    </xdr:from>
    <xdr:to>
      <xdr:col>46</xdr:col>
      <xdr:colOff>38100</xdr:colOff>
      <xdr:row>36</xdr:row>
      <xdr:rowOff>85072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101599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3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23257</xdr:rowOff>
    </xdr:from>
    <xdr:to>
      <xdr:col>41</xdr:col>
      <xdr:colOff>101600</xdr:colOff>
      <xdr:row>36</xdr:row>
      <xdr:rowOff>124857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141384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7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164367</xdr:rowOff>
    </xdr:from>
    <xdr:to>
      <xdr:col>36</xdr:col>
      <xdr:colOff>165100</xdr:colOff>
      <xdr:row>36</xdr:row>
      <xdr:rowOff>94517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111044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4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54238</xdr:rowOff>
    </xdr:from>
    <xdr:to>
      <xdr:col>55</xdr:col>
      <xdr:colOff>0</xdr:colOff>
      <xdr:row>58</xdr:row>
      <xdr:rowOff>117091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98338"/>
          <a:ext cx="838200" cy="6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41187</xdr:rowOff>
    </xdr:from>
    <xdr:to>
      <xdr:col>50</xdr:col>
      <xdr:colOff>114300</xdr:colOff>
      <xdr:row>58</xdr:row>
      <xdr:rowOff>54238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5287"/>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41187</xdr:rowOff>
    </xdr:from>
    <xdr:to>
      <xdr:col>45</xdr:col>
      <xdr:colOff>177800</xdr:colOff>
      <xdr:row>58</xdr:row>
      <xdr:rowOff>67380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5287"/>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145100</xdr:rowOff>
    </xdr:from>
    <xdr:to>
      <xdr:col>41</xdr:col>
      <xdr:colOff>50800</xdr:colOff>
      <xdr:row>58</xdr:row>
      <xdr:rowOff>67380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7750"/>
          <a:ext cx="889000" cy="9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66291</xdr:rowOff>
    </xdr:from>
    <xdr:to>
      <xdr:col>55</xdr:col>
      <xdr:colOff>50800</xdr:colOff>
      <xdr:row>58</xdr:row>
      <xdr:rowOff>167891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3438</xdr:rowOff>
    </xdr:from>
    <xdr:to>
      <xdr:col>50</xdr:col>
      <xdr:colOff>165100</xdr:colOff>
      <xdr:row>58</xdr:row>
      <xdr:rowOff>105038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121565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2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161837</xdr:rowOff>
    </xdr:from>
    <xdr:to>
      <xdr:col>46</xdr:col>
      <xdr:colOff>38100</xdr:colOff>
      <xdr:row>58</xdr:row>
      <xdr:rowOff>91987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108514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16580</xdr:rowOff>
    </xdr:from>
    <xdr:to>
      <xdr:col>41</xdr:col>
      <xdr:colOff>101600</xdr:colOff>
      <xdr:row>58</xdr:row>
      <xdr:rowOff>118180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134707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94300</xdr:rowOff>
    </xdr:from>
    <xdr:to>
      <xdr:col>36</xdr:col>
      <xdr:colOff>165100</xdr:colOff>
      <xdr:row>58</xdr:row>
      <xdr:rowOff>24450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40977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4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62623</xdr:rowOff>
    </xdr:from>
    <xdr:to>
      <xdr:col>55</xdr:col>
      <xdr:colOff>0</xdr:colOff>
      <xdr:row>79</xdr:row>
      <xdr:rowOff>49028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35723"/>
          <a:ext cx="838200" cy="1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62623</xdr:rowOff>
    </xdr:from>
    <xdr:to>
      <xdr:col>50</xdr:col>
      <xdr:colOff>114300</xdr:colOff>
      <xdr:row>78</xdr:row>
      <xdr:rowOff>94690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35723"/>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94690</xdr:rowOff>
    </xdr:from>
    <xdr:to>
      <xdr:col>45</xdr:col>
      <xdr:colOff>177800</xdr:colOff>
      <xdr:row>79</xdr:row>
      <xdr:rowOff>55163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67790"/>
          <a:ext cx="889000" cy="1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110629</xdr:rowOff>
    </xdr:from>
    <xdr:to>
      <xdr:col>41</xdr:col>
      <xdr:colOff>50800</xdr:colOff>
      <xdr:row>79</xdr:row>
      <xdr:rowOff>55163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12279"/>
          <a:ext cx="889000" cy="2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169678</xdr:rowOff>
    </xdr:from>
    <xdr:to>
      <xdr:col>55</xdr:col>
      <xdr:colOff>50800</xdr:colOff>
      <xdr:row>79</xdr:row>
      <xdr:rowOff>99828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84605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11823</xdr:rowOff>
    </xdr:from>
    <xdr:to>
      <xdr:col>50</xdr:col>
      <xdr:colOff>165100</xdr:colOff>
      <xdr:row>78</xdr:row>
      <xdr:rowOff>113423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129950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6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43890</xdr:rowOff>
    </xdr:from>
    <xdr:to>
      <xdr:col>46</xdr:col>
      <xdr:colOff>38100</xdr:colOff>
      <xdr:row>78</xdr:row>
      <xdr:rowOff>145490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162017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9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4363</xdr:rowOff>
    </xdr:from>
    <xdr:to>
      <xdr:col>41</xdr:col>
      <xdr:colOff>101600</xdr:colOff>
      <xdr:row>79</xdr:row>
      <xdr:rowOff>105963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97090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59829</xdr:rowOff>
    </xdr:from>
    <xdr:to>
      <xdr:col>36</xdr:col>
      <xdr:colOff>165100</xdr:colOff>
      <xdr:row>77</xdr:row>
      <xdr:rowOff>161429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6506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0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43124</xdr:rowOff>
    </xdr:from>
    <xdr:to>
      <xdr:col>55</xdr:col>
      <xdr:colOff>0</xdr:colOff>
      <xdr:row>98</xdr:row>
      <xdr:rowOff>47642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45224"/>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13106</xdr:rowOff>
    </xdr:from>
    <xdr:to>
      <xdr:col>50</xdr:col>
      <xdr:colOff>114300</xdr:colOff>
      <xdr:row>98</xdr:row>
      <xdr:rowOff>43124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15206"/>
          <a:ext cx="889000" cy="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161804</xdr:rowOff>
    </xdr:from>
    <xdr:to>
      <xdr:col>45</xdr:col>
      <xdr:colOff>177800</xdr:colOff>
      <xdr:row>98</xdr:row>
      <xdr:rowOff>13106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92454"/>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161804</xdr:rowOff>
    </xdr:from>
    <xdr:to>
      <xdr:col>41</xdr:col>
      <xdr:colOff>50800</xdr:colOff>
      <xdr:row>97</xdr:row>
      <xdr:rowOff>170352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92454"/>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168292</xdr:rowOff>
    </xdr:from>
    <xdr:to>
      <xdr:col>55</xdr:col>
      <xdr:colOff>50800</xdr:colOff>
      <xdr:row>98</xdr:row>
      <xdr:rowOff>98442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127669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163774</xdr:rowOff>
    </xdr:from>
    <xdr:to>
      <xdr:col>50</xdr:col>
      <xdr:colOff>165100</xdr:colOff>
      <xdr:row>98</xdr:row>
      <xdr:rowOff>93924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110451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6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133756</xdr:rowOff>
    </xdr:from>
    <xdr:to>
      <xdr:col>46</xdr:col>
      <xdr:colOff>38100</xdr:colOff>
      <xdr:row>98</xdr:row>
      <xdr:rowOff>63906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80433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3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111004</xdr:rowOff>
    </xdr:from>
    <xdr:to>
      <xdr:col>41</xdr:col>
      <xdr:colOff>101600</xdr:colOff>
      <xdr:row>98</xdr:row>
      <xdr:rowOff>41154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57681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119552</xdr:rowOff>
    </xdr:from>
    <xdr:to>
      <xdr:col>36</xdr:col>
      <xdr:colOff>165100</xdr:colOff>
      <xdr:row>98</xdr:row>
      <xdr:rowOff>49702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66229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2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108376</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109126"/>
          <a:ext cx="838200" cy="4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82762</xdr:rowOff>
    </xdr:from>
    <xdr:to>
      <xdr:col>81</xdr:col>
      <xdr:colOff>50800</xdr:colOff>
      <xdr:row>35</xdr:row>
      <xdr:rowOff>108376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912062"/>
          <a:ext cx="889000" cy="1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82762</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912062"/>
          <a:ext cx="889000" cy="6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57576</xdr:rowOff>
    </xdr:from>
    <xdr:to>
      <xdr:col>81</xdr:col>
      <xdr:colOff>101600</xdr:colOff>
      <xdr:row>35</xdr:row>
      <xdr:rowOff>159176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31962</xdr:rowOff>
    </xdr:from>
    <xdr:to>
      <xdr:col>76</xdr:col>
      <xdr:colOff>165100</xdr:colOff>
      <xdr:row>34</xdr:row>
      <xdr:rowOff>133562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150089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56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162816</xdr:rowOff>
    </xdr:from>
    <xdr:to>
      <xdr:col>85</xdr:col>
      <xdr:colOff>127000</xdr:colOff>
      <xdr:row>77</xdr:row>
      <xdr:rowOff>8426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93016"/>
          <a:ext cx="8382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142207</xdr:rowOff>
    </xdr:from>
    <xdr:to>
      <xdr:col>81</xdr:col>
      <xdr:colOff>50800</xdr:colOff>
      <xdr:row>77</xdr:row>
      <xdr:rowOff>8426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7240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142207</xdr:rowOff>
    </xdr:from>
    <xdr:to>
      <xdr:col>76</xdr:col>
      <xdr:colOff>114300</xdr:colOff>
      <xdr:row>77</xdr:row>
      <xdr:rowOff>5826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7240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5826</xdr:rowOff>
    </xdr:from>
    <xdr:to>
      <xdr:col>71</xdr:col>
      <xdr:colOff>177800</xdr:colOff>
      <xdr:row>77</xdr:row>
      <xdr:rowOff>12433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07476"/>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112016</xdr:rowOff>
    </xdr:from>
    <xdr:to>
      <xdr:col>85</xdr:col>
      <xdr:colOff>177800</xdr:colOff>
      <xdr:row>77</xdr:row>
      <xdr:rowOff>42166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134893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129076</xdr:rowOff>
    </xdr:from>
    <xdr:to>
      <xdr:col>81</xdr:col>
      <xdr:colOff>101600</xdr:colOff>
      <xdr:row>77</xdr:row>
      <xdr:rowOff>59226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75754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91407</xdr:rowOff>
    </xdr:from>
    <xdr:to>
      <xdr:col>76</xdr:col>
      <xdr:colOff>165100</xdr:colOff>
      <xdr:row>77</xdr:row>
      <xdr:rowOff>21557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38084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9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126476</xdr:rowOff>
    </xdr:from>
    <xdr:to>
      <xdr:col>72</xdr:col>
      <xdr:colOff>38100</xdr:colOff>
      <xdr:row>77</xdr:row>
      <xdr:rowOff>56626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73153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133083</xdr:rowOff>
    </xdr:from>
    <xdr:to>
      <xdr:col>67</xdr:col>
      <xdr:colOff>101600</xdr:colOff>
      <xdr:row>77</xdr:row>
      <xdr:rowOff>63233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79760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102091</xdr:rowOff>
    </xdr:from>
    <xdr:to>
      <xdr:col>85</xdr:col>
      <xdr:colOff>127000</xdr:colOff>
      <xdr:row>98</xdr:row>
      <xdr:rowOff>132277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04191"/>
          <a:ext cx="838200" cy="3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102091</xdr:rowOff>
    </xdr:from>
    <xdr:to>
      <xdr:col>81</xdr:col>
      <xdr:colOff>50800</xdr:colOff>
      <xdr:row>98</xdr:row>
      <xdr:rowOff>126952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4191"/>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113364</xdr:rowOff>
    </xdr:from>
    <xdr:to>
      <xdr:col>76</xdr:col>
      <xdr:colOff>114300</xdr:colOff>
      <xdr:row>98</xdr:row>
      <xdr:rowOff>126952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5464"/>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105553</xdr:rowOff>
    </xdr:from>
    <xdr:to>
      <xdr:col>71</xdr:col>
      <xdr:colOff>177800</xdr:colOff>
      <xdr:row>98</xdr:row>
      <xdr:rowOff>113364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765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81477</xdr:rowOff>
    </xdr:from>
    <xdr:to>
      <xdr:col>85</xdr:col>
      <xdr:colOff>177800</xdr:colOff>
      <xdr:row>99</xdr:row>
      <xdr:rowOff>11627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51291</xdr:rowOff>
    </xdr:from>
    <xdr:to>
      <xdr:col>81</xdr:col>
      <xdr:colOff>101600</xdr:colOff>
      <xdr:row>98</xdr:row>
      <xdr:rowOff>152891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169418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76152</xdr:rowOff>
    </xdr:from>
    <xdr:to>
      <xdr:col>76</xdr:col>
      <xdr:colOff>165100</xdr:colOff>
      <xdr:row>99</xdr:row>
      <xdr:rowOff>6302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168879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62564</xdr:rowOff>
    </xdr:from>
    <xdr:to>
      <xdr:col>72</xdr:col>
      <xdr:colOff>38100</xdr:colOff>
      <xdr:row>98</xdr:row>
      <xdr:rowOff>164164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155291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54753</xdr:rowOff>
    </xdr:from>
    <xdr:to>
      <xdr:col>67</xdr:col>
      <xdr:colOff>101600</xdr:colOff>
      <xdr:row>98</xdr:row>
      <xdr:rowOff>156353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5375</xdr:rowOff>
    </xdr:from>
    <xdr:to>
      <xdr:col>116</xdr:col>
      <xdr:colOff>63500</xdr:colOff>
      <xdr:row>56</xdr:row>
      <xdr:rowOff>164754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606575"/>
          <a:ext cx="838200" cy="1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14153</xdr:rowOff>
    </xdr:from>
    <xdr:to>
      <xdr:col>111</xdr:col>
      <xdr:colOff>177800</xdr:colOff>
      <xdr:row>56</xdr:row>
      <xdr:rowOff>164754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615353"/>
          <a:ext cx="889000" cy="15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14153</xdr:rowOff>
    </xdr:from>
    <xdr:to>
      <xdr:col>107</xdr:col>
      <xdr:colOff>50800</xdr:colOff>
      <xdr:row>56</xdr:row>
      <xdr:rowOff>162331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15353"/>
          <a:ext cx="889000" cy="1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75692</xdr:rowOff>
    </xdr:from>
    <xdr:to>
      <xdr:col>102</xdr:col>
      <xdr:colOff>114300</xdr:colOff>
      <xdr:row>56</xdr:row>
      <xdr:rowOff>162331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676892"/>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126025</xdr:rowOff>
    </xdr:from>
    <xdr:to>
      <xdr:col>116</xdr:col>
      <xdr:colOff>114300</xdr:colOff>
      <xdr:row>56</xdr:row>
      <xdr:rowOff>56175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148902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0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113954</xdr:rowOff>
    </xdr:from>
    <xdr:to>
      <xdr:col>112</xdr:col>
      <xdr:colOff>38100</xdr:colOff>
      <xdr:row>57</xdr:row>
      <xdr:rowOff>44104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60631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49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134803</xdr:rowOff>
    </xdr:from>
    <xdr:to>
      <xdr:col>107</xdr:col>
      <xdr:colOff>101600</xdr:colOff>
      <xdr:row>56</xdr:row>
      <xdr:rowOff>64953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56080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111531</xdr:rowOff>
    </xdr:from>
    <xdr:to>
      <xdr:col>102</xdr:col>
      <xdr:colOff>165100</xdr:colOff>
      <xdr:row>57</xdr:row>
      <xdr:rowOff>41681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58208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24892</xdr:rowOff>
    </xdr:from>
    <xdr:to>
      <xdr:col>98</xdr:col>
      <xdr:colOff>38100</xdr:colOff>
      <xdr:row>56</xdr:row>
      <xdr:rowOff>126492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52910</xdr:rowOff>
    </xdr:from>
    <xdr:to>
      <xdr:col>116</xdr:col>
      <xdr:colOff>63500</xdr:colOff>
      <xdr:row>77</xdr:row>
      <xdr:rowOff>91460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54560"/>
          <a:ext cx="8382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4764</xdr:rowOff>
    </xdr:from>
    <xdr:to>
      <xdr:col>111</xdr:col>
      <xdr:colOff>177800</xdr:colOff>
      <xdr:row>77</xdr:row>
      <xdr:rowOff>91460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06414"/>
          <a:ext cx="8890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141131</xdr:rowOff>
    </xdr:from>
    <xdr:to>
      <xdr:col>107</xdr:col>
      <xdr:colOff>50800</xdr:colOff>
      <xdr:row>77</xdr:row>
      <xdr:rowOff>4764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71331"/>
          <a:ext cx="889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82570</xdr:rowOff>
    </xdr:from>
    <xdr:to>
      <xdr:col>102</xdr:col>
      <xdr:colOff>114300</xdr:colOff>
      <xdr:row>76</xdr:row>
      <xdr:rowOff>141131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12770"/>
          <a:ext cx="889000" cy="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2110</xdr:rowOff>
    </xdr:from>
    <xdr:to>
      <xdr:col>116</xdr:col>
      <xdr:colOff>114300</xdr:colOff>
      <xdr:row>77</xdr:row>
      <xdr:rowOff>103710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151987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8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40660</xdr:rowOff>
    </xdr:from>
    <xdr:to>
      <xdr:col>112</xdr:col>
      <xdr:colOff>38100</xdr:colOff>
      <xdr:row>77</xdr:row>
      <xdr:rowOff>142260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133387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125414</xdr:rowOff>
    </xdr:from>
    <xdr:to>
      <xdr:col>107</xdr:col>
      <xdr:colOff>101600</xdr:colOff>
      <xdr:row>77</xdr:row>
      <xdr:rowOff>55564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72091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90331</xdr:rowOff>
    </xdr:from>
    <xdr:to>
      <xdr:col>102</xdr:col>
      <xdr:colOff>165100</xdr:colOff>
      <xdr:row>77</xdr:row>
      <xdr:rowOff>20481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37007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8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31770</xdr:rowOff>
    </xdr:from>
    <xdr:to>
      <xdr:col>98</xdr:col>
      <xdr:colOff>38100</xdr:colOff>
      <xdr:row>76</xdr:row>
      <xdr:rowOff>133370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149896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3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歳出決算総額は、住民一人当たり１，５６５千円となっている。主たる構成項目である人件費、物件費が類似団体を大きく上回っており、事務事業の効率化、人員の適正な採用を行うことで費用の抑制に努める。本年度は平成２８年発生の災害復旧事業が前年度に完了したことにより普通建設事業費が減少しているが、令和元年度、令和３年度に大型の単独事業を計画していることから事業費の増加が見込まれることから、過疎計画に沿った事業を展開し自主財源の確保に努める。</a:t>
          </a:r>
          <a:endParaRPr kumimoji="1" lang="en-US" altLang="ja-JP" sz="13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1,115
571.41
2,414,501
2,360,565
53,936
1,588,594
2,817,361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8661</xdr:rowOff>
    </xdr:from>
    <xdr:to>
      <xdr:col>24</xdr:col>
      <xdr:colOff>63500</xdr:colOff>
      <xdr:row>37</xdr:row>
      <xdr:rowOff>23266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52311"/>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109207</xdr:rowOff>
    </xdr:from>
    <xdr:to>
      <xdr:col>19</xdr:col>
      <xdr:colOff>177800</xdr:colOff>
      <xdr:row>37</xdr:row>
      <xdr:rowOff>8661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81407"/>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55296</xdr:rowOff>
    </xdr:from>
    <xdr:to>
      <xdr:col>15</xdr:col>
      <xdr:colOff>50800</xdr:colOff>
      <xdr:row>36</xdr:row>
      <xdr:rowOff>109207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7496"/>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55296</xdr:rowOff>
    </xdr:from>
    <xdr:to>
      <xdr:col>10</xdr:col>
      <xdr:colOff>114300</xdr:colOff>
      <xdr:row>36</xdr:row>
      <xdr:rowOff>62992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749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143916</xdr:rowOff>
    </xdr:from>
    <xdr:to>
      <xdr:col>24</xdr:col>
      <xdr:colOff>114300</xdr:colOff>
      <xdr:row>37</xdr:row>
      <xdr:rowOff>74066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166793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129311</xdr:rowOff>
    </xdr:from>
    <xdr:to>
      <xdr:col>20</xdr:col>
      <xdr:colOff>38100</xdr:colOff>
      <xdr:row>37</xdr:row>
      <xdr:rowOff>59461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75988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58407</xdr:rowOff>
    </xdr:from>
    <xdr:to>
      <xdr:col>15</xdr:col>
      <xdr:colOff>101600</xdr:colOff>
      <xdr:row>36</xdr:row>
      <xdr:rowOff>160007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4496</xdr:rowOff>
    </xdr:from>
    <xdr:to>
      <xdr:col>10</xdr:col>
      <xdr:colOff>165100</xdr:colOff>
      <xdr:row>36</xdr:row>
      <xdr:rowOff>106096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122623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12192</xdr:rowOff>
    </xdr:from>
    <xdr:to>
      <xdr:col>6</xdr:col>
      <xdr:colOff>38100</xdr:colOff>
      <xdr:row>36</xdr:row>
      <xdr:rowOff>113792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130319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149009</xdr:rowOff>
    </xdr:from>
    <xdr:to>
      <xdr:col>24</xdr:col>
      <xdr:colOff>63500</xdr:colOff>
      <xdr:row>58</xdr:row>
      <xdr:rowOff>158448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3109"/>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132280</xdr:rowOff>
    </xdr:from>
    <xdr:to>
      <xdr:col>19</xdr:col>
      <xdr:colOff>177800</xdr:colOff>
      <xdr:row>58</xdr:row>
      <xdr:rowOff>149009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76380"/>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105487</xdr:rowOff>
    </xdr:from>
    <xdr:to>
      <xdr:col>15</xdr:col>
      <xdr:colOff>50800</xdr:colOff>
      <xdr:row>58</xdr:row>
      <xdr:rowOff>132280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49587"/>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105487</xdr:rowOff>
    </xdr:from>
    <xdr:to>
      <xdr:col>10</xdr:col>
      <xdr:colOff>114300</xdr:colOff>
      <xdr:row>58</xdr:row>
      <xdr:rowOff>108803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49587"/>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107648</xdr:rowOff>
    </xdr:from>
    <xdr:to>
      <xdr:col>24</xdr:col>
      <xdr:colOff>114300</xdr:colOff>
      <xdr:row>59</xdr:row>
      <xdr:rowOff>37798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98209</xdr:rowOff>
    </xdr:from>
    <xdr:to>
      <xdr:col>20</xdr:col>
      <xdr:colOff>38100</xdr:colOff>
      <xdr:row>59</xdr:row>
      <xdr:rowOff>28359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44886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81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81480</xdr:rowOff>
    </xdr:from>
    <xdr:to>
      <xdr:col>15</xdr:col>
      <xdr:colOff>101600</xdr:colOff>
      <xdr:row>59</xdr:row>
      <xdr:rowOff>11630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28157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0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54687</xdr:rowOff>
    </xdr:from>
    <xdr:to>
      <xdr:col>10</xdr:col>
      <xdr:colOff>165100</xdr:colOff>
      <xdr:row>58</xdr:row>
      <xdr:rowOff>156287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58003</xdr:rowOff>
    </xdr:from>
    <xdr:to>
      <xdr:col>6</xdr:col>
      <xdr:colOff>38100</xdr:colOff>
      <xdr:row>58</xdr:row>
      <xdr:rowOff>159603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4680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156344</xdr:rowOff>
    </xdr:from>
    <xdr:to>
      <xdr:col>24</xdr:col>
      <xdr:colOff>63500</xdr:colOff>
      <xdr:row>76</xdr:row>
      <xdr:rowOff>164050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86544"/>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156344</xdr:rowOff>
    </xdr:from>
    <xdr:to>
      <xdr:col>19</xdr:col>
      <xdr:colOff>177800</xdr:colOff>
      <xdr:row>76</xdr:row>
      <xdr:rowOff>160784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6544"/>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121303</xdr:rowOff>
    </xdr:from>
    <xdr:to>
      <xdr:col>15</xdr:col>
      <xdr:colOff>50800</xdr:colOff>
      <xdr:row>76</xdr:row>
      <xdr:rowOff>160784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51503"/>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115714</xdr:rowOff>
    </xdr:from>
    <xdr:to>
      <xdr:col>10</xdr:col>
      <xdr:colOff>114300</xdr:colOff>
      <xdr:row>76</xdr:row>
      <xdr:rowOff>121303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03014"/>
          <a:ext cx="889000" cy="3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113250</xdr:rowOff>
    </xdr:from>
    <xdr:to>
      <xdr:col>24</xdr:col>
      <xdr:colOff>114300</xdr:colOff>
      <xdr:row>77</xdr:row>
      <xdr:rowOff>43400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91677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105544</xdr:rowOff>
    </xdr:from>
    <xdr:to>
      <xdr:col>20</xdr:col>
      <xdr:colOff>38100</xdr:colOff>
      <xdr:row>77</xdr:row>
      <xdr:rowOff>35694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26821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109984</xdr:rowOff>
    </xdr:from>
    <xdr:to>
      <xdr:col>15</xdr:col>
      <xdr:colOff>101600</xdr:colOff>
      <xdr:row>77</xdr:row>
      <xdr:rowOff>40134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31261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70503</xdr:rowOff>
    </xdr:from>
    <xdr:to>
      <xdr:col>10</xdr:col>
      <xdr:colOff>165100</xdr:colOff>
      <xdr:row>77</xdr:row>
      <xdr:rowOff>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163230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64914</xdr:rowOff>
    </xdr:from>
    <xdr:to>
      <xdr:col>6</xdr:col>
      <xdr:colOff>38100</xdr:colOff>
      <xdr:row>74</xdr:row>
      <xdr:rowOff>166514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59114</xdr:rowOff>
    </xdr:from>
    <xdr:to>
      <xdr:col>24</xdr:col>
      <xdr:colOff>63500</xdr:colOff>
      <xdr:row>98</xdr:row>
      <xdr:rowOff>64799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61214"/>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37702</xdr:rowOff>
    </xdr:from>
    <xdr:to>
      <xdr:col>19</xdr:col>
      <xdr:colOff>177800</xdr:colOff>
      <xdr:row>98</xdr:row>
      <xdr:rowOff>64799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39802"/>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37702</xdr:rowOff>
    </xdr:from>
    <xdr:to>
      <xdr:col>15</xdr:col>
      <xdr:colOff>50800</xdr:colOff>
      <xdr:row>98</xdr:row>
      <xdr:rowOff>50622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9802"/>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41484</xdr:rowOff>
    </xdr:from>
    <xdr:to>
      <xdr:col>10</xdr:col>
      <xdr:colOff>114300</xdr:colOff>
      <xdr:row>98</xdr:row>
      <xdr:rowOff>50622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43584"/>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8314</xdr:rowOff>
    </xdr:from>
    <xdr:to>
      <xdr:col>24</xdr:col>
      <xdr:colOff>114300</xdr:colOff>
      <xdr:row>98</xdr:row>
      <xdr:rowOff>109914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31191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13999</xdr:rowOff>
    </xdr:from>
    <xdr:to>
      <xdr:col>20</xdr:col>
      <xdr:colOff>38100</xdr:colOff>
      <xdr:row>98</xdr:row>
      <xdr:rowOff>115599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132126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158352</xdr:rowOff>
    </xdr:from>
    <xdr:to>
      <xdr:col>15</xdr:col>
      <xdr:colOff>101600</xdr:colOff>
      <xdr:row>98</xdr:row>
      <xdr:rowOff>88502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105029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6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171272</xdr:rowOff>
    </xdr:from>
    <xdr:to>
      <xdr:col>10</xdr:col>
      <xdr:colOff>165100</xdr:colOff>
      <xdr:row>98</xdr:row>
      <xdr:rowOff>101422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117949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7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162134</xdr:rowOff>
    </xdr:from>
    <xdr:to>
      <xdr:col>6</xdr:col>
      <xdr:colOff>38100</xdr:colOff>
      <xdr:row>98</xdr:row>
      <xdr:rowOff>92284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108811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56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91074</xdr:rowOff>
    </xdr:from>
    <xdr:to>
      <xdr:col>55</xdr:col>
      <xdr:colOff>0</xdr:colOff>
      <xdr:row>39</xdr:row>
      <xdr:rowOff>94764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77624"/>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94078</xdr:rowOff>
    </xdr:from>
    <xdr:to>
      <xdr:col>50</xdr:col>
      <xdr:colOff>114300</xdr:colOff>
      <xdr:row>39</xdr:row>
      <xdr:rowOff>94764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062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94062</xdr:rowOff>
    </xdr:from>
    <xdr:to>
      <xdr:col>45</xdr:col>
      <xdr:colOff>177800</xdr:colOff>
      <xdr:row>39</xdr:row>
      <xdr:rowOff>94078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061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94062</xdr:rowOff>
    </xdr:from>
    <xdr:to>
      <xdr:col>41</xdr:col>
      <xdr:colOff>50800</xdr:colOff>
      <xdr:row>39</xdr:row>
      <xdr:rowOff>94453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8061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40274</xdr:rowOff>
    </xdr:from>
    <xdr:to>
      <xdr:col>55</xdr:col>
      <xdr:colOff>50800</xdr:colOff>
      <xdr:row>39</xdr:row>
      <xdr:rowOff>141874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43964</xdr:rowOff>
    </xdr:from>
    <xdr:to>
      <xdr:col>50</xdr:col>
      <xdr:colOff>165100</xdr:colOff>
      <xdr:row>39</xdr:row>
      <xdr:rowOff>145564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136691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823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43278</xdr:rowOff>
    </xdr:from>
    <xdr:to>
      <xdr:col>46</xdr:col>
      <xdr:colOff>38100</xdr:colOff>
      <xdr:row>39</xdr:row>
      <xdr:rowOff>144878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136005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2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43262</xdr:rowOff>
    </xdr:from>
    <xdr:to>
      <xdr:col>41</xdr:col>
      <xdr:colOff>101600</xdr:colOff>
      <xdr:row>39</xdr:row>
      <xdr:rowOff>144862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135989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82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43653</xdr:rowOff>
    </xdr:from>
    <xdr:to>
      <xdr:col>36</xdr:col>
      <xdr:colOff>165100</xdr:colOff>
      <xdr:row>39</xdr:row>
      <xdr:rowOff>145253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136380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82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135697</xdr:rowOff>
    </xdr:from>
    <xdr:to>
      <xdr:col>55</xdr:col>
      <xdr:colOff>0</xdr:colOff>
      <xdr:row>56</xdr:row>
      <xdr:rowOff>154274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93997"/>
          <a:ext cx="838200" cy="3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135697</xdr:rowOff>
    </xdr:from>
    <xdr:to>
      <xdr:col>50</xdr:col>
      <xdr:colOff>114300</xdr:colOff>
      <xdr:row>56</xdr:row>
      <xdr:rowOff>8241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93997"/>
          <a:ext cx="889000" cy="2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8241</xdr:rowOff>
    </xdr:from>
    <xdr:to>
      <xdr:col>45</xdr:col>
      <xdr:colOff>177800</xdr:colOff>
      <xdr:row>56</xdr:row>
      <xdr:rowOff>82943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09441"/>
          <a:ext cx="8890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38611</xdr:rowOff>
    </xdr:from>
    <xdr:to>
      <xdr:col>41</xdr:col>
      <xdr:colOff>50800</xdr:colOff>
      <xdr:row>56</xdr:row>
      <xdr:rowOff>82943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39811"/>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103474</xdr:rowOff>
    </xdr:from>
    <xdr:to>
      <xdr:col>55</xdr:col>
      <xdr:colOff>50800</xdr:colOff>
      <xdr:row>57</xdr:row>
      <xdr:rowOff>33624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126351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5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84897</xdr:rowOff>
    </xdr:from>
    <xdr:to>
      <xdr:col>50</xdr:col>
      <xdr:colOff>165100</xdr:colOff>
      <xdr:row>55</xdr:row>
      <xdr:rowOff>15047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31574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1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128891</xdr:rowOff>
    </xdr:from>
    <xdr:to>
      <xdr:col>46</xdr:col>
      <xdr:colOff>38100</xdr:colOff>
      <xdr:row>56</xdr:row>
      <xdr:rowOff>59041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75568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32143</xdr:rowOff>
    </xdr:from>
    <xdr:to>
      <xdr:col>41</xdr:col>
      <xdr:colOff>101600</xdr:colOff>
      <xdr:row>56</xdr:row>
      <xdr:rowOff>133743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150270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0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159261</xdr:rowOff>
    </xdr:from>
    <xdr:to>
      <xdr:col>36</xdr:col>
      <xdr:colOff>165100</xdr:colOff>
      <xdr:row>56</xdr:row>
      <xdr:rowOff>89411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105938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6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15522</xdr:rowOff>
    </xdr:from>
    <xdr:to>
      <xdr:col>55</xdr:col>
      <xdr:colOff>0</xdr:colOff>
      <xdr:row>79</xdr:row>
      <xdr:rowOff>23467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60072"/>
          <a:ext cx="8382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162508</xdr:rowOff>
    </xdr:from>
    <xdr:to>
      <xdr:col>50</xdr:col>
      <xdr:colOff>114300</xdr:colOff>
      <xdr:row>79</xdr:row>
      <xdr:rowOff>15522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5608"/>
          <a:ext cx="889000" cy="2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162508</xdr:rowOff>
    </xdr:from>
    <xdr:to>
      <xdr:col>45</xdr:col>
      <xdr:colOff>177800</xdr:colOff>
      <xdr:row>78</xdr:row>
      <xdr:rowOff>169692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560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145021</xdr:rowOff>
    </xdr:from>
    <xdr:to>
      <xdr:col>41</xdr:col>
      <xdr:colOff>50800</xdr:colOff>
      <xdr:row>78</xdr:row>
      <xdr:rowOff>169692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18121"/>
          <a:ext cx="8890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144117</xdr:rowOff>
    </xdr:from>
    <xdr:to>
      <xdr:col>55</xdr:col>
      <xdr:colOff>50800</xdr:colOff>
      <xdr:row>79</xdr:row>
      <xdr:rowOff>74267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136172</xdr:rowOff>
    </xdr:from>
    <xdr:to>
      <xdr:col>50</xdr:col>
      <xdr:colOff>165100</xdr:colOff>
      <xdr:row>79</xdr:row>
      <xdr:rowOff>66322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82849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111708</xdr:rowOff>
    </xdr:from>
    <xdr:to>
      <xdr:col>46</xdr:col>
      <xdr:colOff>38100</xdr:colOff>
      <xdr:row>79</xdr:row>
      <xdr:rowOff>41858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58385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6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118892</xdr:rowOff>
    </xdr:from>
    <xdr:to>
      <xdr:col>41</xdr:col>
      <xdr:colOff>101600</xdr:colOff>
      <xdr:row>79</xdr:row>
      <xdr:rowOff>49042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65569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94221</xdr:rowOff>
    </xdr:from>
    <xdr:to>
      <xdr:col>36</xdr:col>
      <xdr:colOff>165100</xdr:colOff>
      <xdr:row>79</xdr:row>
      <xdr:rowOff>24371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40898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4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72532</xdr:rowOff>
    </xdr:from>
    <xdr:to>
      <xdr:col>55</xdr:col>
      <xdr:colOff>0</xdr:colOff>
      <xdr:row>98</xdr:row>
      <xdr:rowOff>80322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74632"/>
          <a:ext cx="8382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169659</xdr:rowOff>
    </xdr:from>
    <xdr:to>
      <xdr:col>50</xdr:col>
      <xdr:colOff>114300</xdr:colOff>
      <xdr:row>98</xdr:row>
      <xdr:rowOff>72532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00309"/>
          <a:ext cx="889000" cy="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169659</xdr:rowOff>
    </xdr:from>
    <xdr:to>
      <xdr:col>45</xdr:col>
      <xdr:colOff>177800</xdr:colOff>
      <xdr:row>98</xdr:row>
      <xdr:rowOff>13298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0309"/>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144123</xdr:rowOff>
    </xdr:from>
    <xdr:to>
      <xdr:col>41</xdr:col>
      <xdr:colOff>50800</xdr:colOff>
      <xdr:row>98</xdr:row>
      <xdr:rowOff>13298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4773"/>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29522</xdr:rowOff>
    </xdr:from>
    <xdr:to>
      <xdr:col>55</xdr:col>
      <xdr:colOff>50800</xdr:colOff>
      <xdr:row>98</xdr:row>
      <xdr:rowOff>131122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160349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21732</xdr:rowOff>
    </xdr:from>
    <xdr:to>
      <xdr:col>50</xdr:col>
      <xdr:colOff>165100</xdr:colOff>
      <xdr:row>98</xdr:row>
      <xdr:rowOff>123332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139859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9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118859</xdr:rowOff>
    </xdr:from>
    <xdr:to>
      <xdr:col>46</xdr:col>
      <xdr:colOff>38100</xdr:colOff>
      <xdr:row>98</xdr:row>
      <xdr:rowOff>49009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65536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2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133948</xdr:rowOff>
    </xdr:from>
    <xdr:to>
      <xdr:col>41</xdr:col>
      <xdr:colOff>101600</xdr:colOff>
      <xdr:row>98</xdr:row>
      <xdr:rowOff>64098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80625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93323</xdr:rowOff>
    </xdr:from>
    <xdr:to>
      <xdr:col>36</xdr:col>
      <xdr:colOff>165100</xdr:colOff>
      <xdr:row>98</xdr:row>
      <xdr:rowOff>23473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40000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4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148627</xdr:rowOff>
    </xdr:from>
    <xdr:to>
      <xdr:col>85</xdr:col>
      <xdr:colOff>127000</xdr:colOff>
      <xdr:row>38</xdr:row>
      <xdr:rowOff>2485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92277"/>
          <a:ext cx="8382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148627</xdr:rowOff>
    </xdr:from>
    <xdr:to>
      <xdr:col>81</xdr:col>
      <xdr:colOff>50800</xdr:colOff>
      <xdr:row>37</xdr:row>
      <xdr:rowOff>155372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92277"/>
          <a:ext cx="889000" cy="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155372</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99022"/>
          <a:ext cx="889000" cy="2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123135</xdr:rowOff>
    </xdr:from>
    <xdr:to>
      <xdr:col>85</xdr:col>
      <xdr:colOff>177800</xdr:colOff>
      <xdr:row>38</xdr:row>
      <xdr:rowOff>53285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146012</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97827</xdr:rowOff>
    </xdr:from>
    <xdr:to>
      <xdr:col>81</xdr:col>
      <xdr:colOff>101600</xdr:colOff>
      <xdr:row>38</xdr:row>
      <xdr:rowOff>27977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44504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2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104572</xdr:rowOff>
    </xdr:from>
    <xdr:to>
      <xdr:col>76</xdr:col>
      <xdr:colOff>165100</xdr:colOff>
      <xdr:row>38</xdr:row>
      <xdr:rowOff>34722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51249</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22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8266</xdr:rowOff>
    </xdr:from>
    <xdr:to>
      <xdr:col>85</xdr:col>
      <xdr:colOff>127000</xdr:colOff>
      <xdr:row>57</xdr:row>
      <xdr:rowOff>39625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80916"/>
          <a:ext cx="8382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126085</xdr:rowOff>
    </xdr:from>
    <xdr:to>
      <xdr:col>81</xdr:col>
      <xdr:colOff>50800</xdr:colOff>
      <xdr:row>57</xdr:row>
      <xdr:rowOff>8266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27285"/>
          <a:ext cx="889000" cy="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126085</xdr:rowOff>
    </xdr:from>
    <xdr:to>
      <xdr:col>76</xdr:col>
      <xdr:colOff>114300</xdr:colOff>
      <xdr:row>56</xdr:row>
      <xdr:rowOff>165644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27285"/>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136049</xdr:rowOff>
    </xdr:from>
    <xdr:to>
      <xdr:col>71</xdr:col>
      <xdr:colOff>177800</xdr:colOff>
      <xdr:row>56</xdr:row>
      <xdr:rowOff>165644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37249"/>
          <a:ext cx="88900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160275</xdr:rowOff>
    </xdr:from>
    <xdr:to>
      <xdr:col>85</xdr:col>
      <xdr:colOff>177800</xdr:colOff>
      <xdr:row>57</xdr:row>
      <xdr:rowOff>90425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11702</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1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128916</xdr:rowOff>
    </xdr:from>
    <xdr:to>
      <xdr:col>81</xdr:col>
      <xdr:colOff>101600</xdr:colOff>
      <xdr:row>57</xdr:row>
      <xdr:rowOff>59066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75593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50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75285</xdr:rowOff>
    </xdr:from>
    <xdr:to>
      <xdr:col>76</xdr:col>
      <xdr:colOff>165100</xdr:colOff>
      <xdr:row>57</xdr:row>
      <xdr:rowOff>5435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21962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5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114844</xdr:rowOff>
    </xdr:from>
    <xdr:to>
      <xdr:col>72</xdr:col>
      <xdr:colOff>38100</xdr:colOff>
      <xdr:row>57</xdr:row>
      <xdr:rowOff>44994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36121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0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85249</xdr:rowOff>
    </xdr:from>
    <xdr:to>
      <xdr:col>67</xdr:col>
      <xdr:colOff>101600</xdr:colOff>
      <xdr:row>57</xdr:row>
      <xdr:rowOff>15399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31926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108376</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2967126"/>
          <a:ext cx="838200" cy="4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82762</xdr:rowOff>
    </xdr:from>
    <xdr:to>
      <xdr:col>81</xdr:col>
      <xdr:colOff>50800</xdr:colOff>
      <xdr:row>75</xdr:row>
      <xdr:rowOff>108376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2770062"/>
          <a:ext cx="889000" cy="1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82762</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2770062"/>
          <a:ext cx="889000" cy="6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57576</xdr:rowOff>
    </xdr:from>
    <xdr:to>
      <xdr:col>81</xdr:col>
      <xdr:colOff>101600</xdr:colOff>
      <xdr:row>75</xdr:row>
      <xdr:rowOff>159176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29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4253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6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31962</xdr:rowOff>
    </xdr:from>
    <xdr:to>
      <xdr:col>76</xdr:col>
      <xdr:colOff>165100</xdr:colOff>
      <xdr:row>74</xdr:row>
      <xdr:rowOff>133562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27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150089</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249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162816</xdr:rowOff>
    </xdr:from>
    <xdr:to>
      <xdr:col>85</xdr:col>
      <xdr:colOff>127000</xdr:colOff>
      <xdr:row>97</xdr:row>
      <xdr:rowOff>8426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2016"/>
          <a:ext cx="8382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142207</xdr:rowOff>
    </xdr:from>
    <xdr:to>
      <xdr:col>81</xdr:col>
      <xdr:colOff>50800</xdr:colOff>
      <xdr:row>97</xdr:row>
      <xdr:rowOff>8426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0140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142207</xdr:rowOff>
    </xdr:from>
    <xdr:to>
      <xdr:col>76</xdr:col>
      <xdr:colOff>114300</xdr:colOff>
      <xdr:row>97</xdr:row>
      <xdr:rowOff>5826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0140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5826</xdr:rowOff>
    </xdr:from>
    <xdr:to>
      <xdr:col>71</xdr:col>
      <xdr:colOff>177800</xdr:colOff>
      <xdr:row>97</xdr:row>
      <xdr:rowOff>12433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36476"/>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112016</xdr:rowOff>
    </xdr:from>
    <xdr:to>
      <xdr:col>85</xdr:col>
      <xdr:colOff>177800</xdr:colOff>
      <xdr:row>97</xdr:row>
      <xdr:rowOff>42166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134893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129076</xdr:rowOff>
    </xdr:from>
    <xdr:to>
      <xdr:col>81</xdr:col>
      <xdr:colOff>101600</xdr:colOff>
      <xdr:row>97</xdr:row>
      <xdr:rowOff>59226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75753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6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91407</xdr:rowOff>
    </xdr:from>
    <xdr:to>
      <xdr:col>76</xdr:col>
      <xdr:colOff>165100</xdr:colOff>
      <xdr:row>97</xdr:row>
      <xdr:rowOff>21557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38084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126476</xdr:rowOff>
    </xdr:from>
    <xdr:to>
      <xdr:col>72</xdr:col>
      <xdr:colOff>38100</xdr:colOff>
      <xdr:row>97</xdr:row>
      <xdr:rowOff>56626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73153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6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133083</xdr:rowOff>
    </xdr:from>
    <xdr:to>
      <xdr:col>67</xdr:col>
      <xdr:colOff>101600</xdr:colOff>
      <xdr:row>97</xdr:row>
      <xdr:rowOff>63233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79760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116072</xdr:rowOff>
    </xdr:from>
    <xdr:to>
      <xdr:col>116</xdr:col>
      <xdr:colOff>63500</xdr:colOff>
      <xdr:row>38</xdr:row>
      <xdr:rowOff>121915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31172"/>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116072</xdr:rowOff>
    </xdr:from>
    <xdr:to>
      <xdr:col>111</xdr:col>
      <xdr:colOff>177800</xdr:colOff>
      <xdr:row>38</xdr:row>
      <xdr:rowOff>134040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631172"/>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116511</xdr:rowOff>
    </xdr:from>
    <xdr:to>
      <xdr:col>107</xdr:col>
      <xdr:colOff>50800</xdr:colOff>
      <xdr:row>38</xdr:row>
      <xdr:rowOff>134040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31611"/>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101602</xdr:rowOff>
    </xdr:from>
    <xdr:to>
      <xdr:col>102</xdr:col>
      <xdr:colOff>114300</xdr:colOff>
      <xdr:row>38</xdr:row>
      <xdr:rowOff>116511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16702"/>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71115</xdr:rowOff>
    </xdr:from>
    <xdr:to>
      <xdr:col>116</xdr:col>
      <xdr:colOff>114300</xdr:colOff>
      <xdr:row>39</xdr:row>
      <xdr:rowOff>1265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65272</xdr:rowOff>
    </xdr:from>
    <xdr:to>
      <xdr:col>112</xdr:col>
      <xdr:colOff>38100</xdr:colOff>
      <xdr:row>38</xdr:row>
      <xdr:rowOff>166872</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11949</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35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83240</xdr:rowOff>
    </xdr:from>
    <xdr:to>
      <xdr:col>107</xdr:col>
      <xdr:colOff>101600</xdr:colOff>
      <xdr:row>39</xdr:row>
      <xdr:rowOff>13390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5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4517</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69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65711</xdr:rowOff>
    </xdr:from>
    <xdr:to>
      <xdr:col>102</xdr:col>
      <xdr:colOff>165100</xdr:colOff>
      <xdr:row>38</xdr:row>
      <xdr:rowOff>167311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5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12388</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63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50802</xdr:rowOff>
    </xdr:from>
    <xdr:to>
      <xdr:col>98</xdr:col>
      <xdr:colOff>38100</xdr:colOff>
      <xdr:row>38</xdr:row>
      <xdr:rowOff>152402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5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168929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21428" y="634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総務費、民生費、労働費、災害復旧費、諸支出金以外の費用について、類似団体を上回っている状況であり、衛生費においては、一般廃棄物最終処分場延命化事業の実施により費用が増加している。また、農林業費においても、新規就農支援、林業六次産業化など基幹産業である農林業振興を行っていることから類似団体を上回っている。今後は、令和元年度、令和３年度に大型単独事業があることから、民生費（令和元年度保育所新築）、衛生費（令和３年度一般廃棄物最終処分場延命化事業）の増加が予想されることから、引き続き、事務事業の見直しを行い行政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UD デジタル 教科書体 N-B" panose="02020700000000000000" pitchFamily="17" charset="-128"/>
              <a:ea typeface="UD デジタル 教科書体 N-B" panose="02020700000000000000" pitchFamily="17" charset="-128"/>
            </a:rPr>
            <a:t>普通交付税額及び臨時財政対策債の減により標準財政規模が昨年度よりも小さくなったことから基金残高の標準財政規模比が減となった。今後も、歳入の確保に努めるとともに、歳入に見合った歳出の方針のもと、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B" panose="02020700000000000000" pitchFamily="17" charset="-128"/>
              <a:ea typeface="UD デジタル 教科書体 N-B" panose="02020700000000000000" pitchFamily="17" charset="-128"/>
            </a:rPr>
            <a:t>普通交付税額及び臨時財政対策債の減により標準財政規模が昨年度よりも小さくなったこと、また黒字額についても前年度と同水準であったことから黒字額割合は増加した。会計全体においても各特別会計の実質収支が減少したことから一般会計の実質収支割合が増加した。一般会計からの繰入金により赤字になることなく推移しているが、各会計においては繰入金が大きくならないよう歳入の確保や歳出の削減に努めており、今後においても各会計とも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20&#36001;&#21209;/01&#36001;&#25919;&#38306;&#20418;&#65288;&#36001;&#21209;&#25285;&#24403;&#65289;/01&#21508;&#24180;&#24230;&#36001;&#25919;&#38306;&#20418;/05&#36001;&#25919;&#38306;&#20418;&#65288;&#35519;&#26619;&#65289;/&#20196;&#21644;&#65298;&#24180;&#24230;/20200818&#24179;&#25104;30&#24180;&#24230;&#36001;&#25919;&#29366;&#27841;&#36039;&#26009;&#38598;&#12398;&#20316;&#25104;&#12395;&#12388;&#12356;&#12390;&#65288;&#65298;&#22238;&#30446;&#65289;/&#12304;&#36001;&#25919;&#29366;&#27841;&#36039;&#26009;&#38598;&#12305;_014630_&#21344;&#20896;&#26449;_2018/&#12304;&#36001;&#25919;&#29366;&#27841;&#36039;&#26009;&#38598;&#12305;_014630_&#21344;&#20896;&#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7.7</v>
          </cell>
          <cell r="CF51">
            <v>15</v>
          </cell>
        </row>
        <row r="53">
          <cell r="BX53">
            <v>66.2</v>
          </cell>
          <cell r="CF53">
            <v>64.599999999999994</v>
          </cell>
        </row>
        <row r="55">
          <cell r="AN55" t="str">
            <v>類似団体内平均値</v>
          </cell>
          <cell r="BX55">
            <v>0</v>
          </cell>
          <cell r="CF55">
            <v>0</v>
          </cell>
        </row>
        <row r="57">
          <cell r="BX57">
            <v>57.1</v>
          </cell>
          <cell r="CF57">
            <v>57.9</v>
          </cell>
        </row>
        <row r="72">
          <cell r="BP72" t="str">
            <v>H26</v>
          </cell>
          <cell r="BX72" t="str">
            <v>H27</v>
          </cell>
          <cell r="CF72" t="str">
            <v>H28</v>
          </cell>
          <cell r="CN72" t="str">
            <v>H29</v>
          </cell>
          <cell r="CV72" t="str">
            <v>H30</v>
          </cell>
        </row>
        <row r="73">
          <cell r="AN73" t="str">
            <v>当該団体値</v>
          </cell>
          <cell r="BP73">
            <v>5.8</v>
          </cell>
          <cell r="BX73">
            <v>7.7</v>
          </cell>
          <cell r="CF73">
            <v>15</v>
          </cell>
          <cell r="CN73">
            <v>9.5</v>
          </cell>
          <cell r="CV73">
            <v>18.5</v>
          </cell>
        </row>
        <row r="75">
          <cell r="BP75">
            <v>6.2</v>
          </cell>
          <cell r="BX75">
            <v>6</v>
          </cell>
          <cell r="CF75">
            <v>6.4</v>
          </cell>
          <cell r="CN75">
            <v>6.9</v>
          </cell>
          <cell r="CV75">
            <v>7.8</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0" zoomScaleNormal="8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0"/>
      <c r="DK1" s="180"/>
      <c r="DL1" s="180"/>
      <c r="DM1" s="180"/>
      <c r="DN1" s="180"/>
      <c r="DO1" s="180"/>
    </row>
    <row r="2" spans="1:119" ht="24.75" thickBot="1" x14ac:dyDescent="0.2">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79"/>
      <c r="DK3" s="179"/>
      <c r="DL3" s="179"/>
      <c r="DM3" s="179"/>
      <c r="DN3" s="179"/>
      <c r="DO3" s="179"/>
    </row>
    <row r="4" spans="1:119" ht="18.75" customHeight="1" x14ac:dyDescent="0.15">
      <c r="A4" s="180"/>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2414501</v>
      </c>
      <c r="BO4" s="392"/>
      <c r="BP4" s="392"/>
      <c r="BQ4" s="392"/>
      <c r="BR4" s="392"/>
      <c r="BS4" s="392"/>
      <c r="BT4" s="392"/>
      <c r="BU4" s="393"/>
      <c r="BV4" s="391">
        <v>2773794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3.4</v>
      </c>
      <c r="CU4" s="398"/>
      <c r="CV4" s="398"/>
      <c r="CW4" s="398"/>
      <c r="CX4" s="398"/>
      <c r="CY4" s="398"/>
      <c r="CZ4" s="398"/>
      <c r="DA4" s="399"/>
      <c r="DB4" s="397">
        <v>2.5</v>
      </c>
      <c r="DC4" s="398"/>
      <c r="DD4" s="398"/>
      <c r="DE4" s="398"/>
      <c r="DF4" s="398"/>
      <c r="DG4" s="398"/>
      <c r="DH4" s="398"/>
      <c r="DI4" s="399"/>
      <c r="DJ4" s="179"/>
      <c r="DK4" s="179"/>
      <c r="DL4" s="179"/>
      <c r="DM4" s="179"/>
      <c r="DN4" s="179"/>
      <c r="DO4" s="179"/>
    </row>
    <row r="5" spans="1:119" ht="18.75" customHeight="1" x14ac:dyDescent="0.15">
      <c r="A5" s="180"/>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2360565</v>
      </c>
      <c r="BO5" s="429"/>
      <c r="BP5" s="429"/>
      <c r="BQ5" s="429"/>
      <c r="BR5" s="429"/>
      <c r="BS5" s="429"/>
      <c r="BT5" s="429"/>
      <c r="BU5" s="430"/>
      <c r="BV5" s="428">
        <v>2733420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v>
      </c>
      <c r="CU5" s="426"/>
      <c r="CV5" s="426"/>
      <c r="CW5" s="426"/>
      <c r="CX5" s="426"/>
      <c r="CY5" s="426"/>
      <c r="CZ5" s="426"/>
      <c r="DA5" s="427"/>
      <c r="DB5" s="425">
        <v>93.5</v>
      </c>
      <c r="DC5" s="426"/>
      <c r="DD5" s="426"/>
      <c r="DE5" s="426"/>
      <c r="DF5" s="426"/>
      <c r="DG5" s="426"/>
      <c r="DH5" s="426"/>
      <c r="DI5" s="427"/>
      <c r="DJ5" s="179"/>
      <c r="DK5" s="179"/>
      <c r="DL5" s="179"/>
      <c r="DM5" s="179"/>
      <c r="DN5" s="179"/>
      <c r="DO5" s="179"/>
    </row>
    <row r="6" spans="1:119" ht="18.75" customHeight="1" x14ac:dyDescent="0.15">
      <c r="A6" s="180"/>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53936</v>
      </c>
      <c r="BO6" s="429"/>
      <c r="BP6" s="429"/>
      <c r="BQ6" s="429"/>
      <c r="BR6" s="429"/>
      <c r="BS6" s="429"/>
      <c r="BT6" s="429"/>
      <c r="BU6" s="430"/>
      <c r="BV6" s="428">
        <v>40374</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99.7</v>
      </c>
      <c r="CU6" s="466"/>
      <c r="CV6" s="466"/>
      <c r="CW6" s="466"/>
      <c r="CX6" s="466"/>
      <c r="CY6" s="466"/>
      <c r="CZ6" s="466"/>
      <c r="DA6" s="467"/>
      <c r="DB6" s="465">
        <v>97.4</v>
      </c>
      <c r="DC6" s="466"/>
      <c r="DD6" s="466"/>
      <c r="DE6" s="466"/>
      <c r="DF6" s="466"/>
      <c r="DG6" s="466"/>
      <c r="DH6" s="466"/>
      <c r="DI6" s="467"/>
      <c r="DJ6" s="179"/>
      <c r="DK6" s="179"/>
      <c r="DL6" s="179"/>
      <c r="DM6" s="179"/>
      <c r="DN6" s="179"/>
      <c r="DO6" s="179"/>
    </row>
    <row r="7" spans="1:119" ht="18.75" customHeight="1" x14ac:dyDescent="0.15">
      <c r="A7" s="180"/>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0</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1588594</v>
      </c>
      <c r="CU7" s="429"/>
      <c r="CV7" s="429"/>
      <c r="CW7" s="429"/>
      <c r="CX7" s="429"/>
      <c r="CY7" s="429"/>
      <c r="CZ7" s="429"/>
      <c r="DA7" s="430"/>
      <c r="DB7" s="428">
        <v>1607213</v>
      </c>
      <c r="DC7" s="429"/>
      <c r="DD7" s="429"/>
      <c r="DE7" s="429"/>
      <c r="DF7" s="429"/>
      <c r="DG7" s="429"/>
      <c r="DH7" s="429"/>
      <c r="DI7" s="430"/>
      <c r="DJ7" s="179"/>
      <c r="DK7" s="179"/>
      <c r="DL7" s="179"/>
      <c r="DM7" s="179"/>
      <c r="DN7" s="179"/>
      <c r="DO7" s="179"/>
    </row>
    <row r="8" spans="1:119" ht="18.75" customHeight="1" thickBot="1" x14ac:dyDescent="0.2">
      <c r="A8" s="180"/>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53936</v>
      </c>
      <c r="BO8" s="429"/>
      <c r="BP8" s="429"/>
      <c r="BQ8" s="429"/>
      <c r="BR8" s="429"/>
      <c r="BS8" s="429"/>
      <c r="BT8" s="429"/>
      <c r="BU8" s="430"/>
      <c r="BV8" s="428">
        <v>40374</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0.23</v>
      </c>
      <c r="CU8" s="469"/>
      <c r="CV8" s="469"/>
      <c r="CW8" s="469"/>
      <c r="CX8" s="469"/>
      <c r="CY8" s="469"/>
      <c r="CZ8" s="469"/>
      <c r="DA8" s="470"/>
      <c r="DB8" s="468">
        <v>0.21</v>
      </c>
      <c r="DC8" s="469"/>
      <c r="DD8" s="469"/>
      <c r="DE8" s="469"/>
      <c r="DF8" s="469"/>
      <c r="DG8" s="469"/>
      <c r="DH8" s="469"/>
      <c r="DI8" s="470"/>
      <c r="DJ8" s="179"/>
      <c r="DK8" s="179"/>
      <c r="DL8" s="179"/>
      <c r="DM8" s="179"/>
      <c r="DN8" s="179"/>
      <c r="DO8" s="179"/>
    </row>
    <row r="9" spans="1:119" ht="18.75" customHeight="1" thickBot="1" x14ac:dyDescent="0.2">
      <c r="A9" s="180"/>
      <c r="B9" s="422" t="s">
        <v>109</v>
      </c>
      <c r="C9" s="423"/>
      <c r="D9" s="423"/>
      <c r="E9" s="423"/>
      <c r="F9" s="423"/>
      <c r="G9" s="423"/>
      <c r="H9" s="423"/>
      <c r="I9" s="423"/>
      <c r="J9" s="423"/>
      <c r="K9" s="471"/>
      <c r="L9" s="472" t="s">
        <v>110</v>
      </c>
      <c r="M9" s="473"/>
      <c r="N9" s="473"/>
      <c r="O9" s="473"/>
      <c r="P9" s="473"/>
      <c r="Q9" s="474"/>
      <c r="R9" s="475">
        <v>1211</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13562</v>
      </c>
      <c r="BO9" s="429"/>
      <c r="BP9" s="429"/>
      <c r="BQ9" s="429"/>
      <c r="BR9" s="429"/>
      <c r="BS9" s="429"/>
      <c r="BT9" s="429"/>
      <c r="BU9" s="430"/>
      <c r="BV9" s="428">
        <v>-28146</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16.5</v>
      </c>
      <c r="CU9" s="426"/>
      <c r="CV9" s="426"/>
      <c r="CW9" s="426"/>
      <c r="CX9" s="426"/>
      <c r="CY9" s="426"/>
      <c r="CZ9" s="426"/>
      <c r="DA9" s="427"/>
      <c r="DB9" s="425">
        <v>15</v>
      </c>
      <c r="DC9" s="426"/>
      <c r="DD9" s="426"/>
      <c r="DE9" s="426"/>
      <c r="DF9" s="426"/>
      <c r="DG9" s="426"/>
      <c r="DH9" s="426"/>
      <c r="DI9" s="427"/>
      <c r="DJ9" s="179"/>
      <c r="DK9" s="179"/>
      <c r="DL9" s="179"/>
      <c r="DM9" s="179"/>
      <c r="DN9" s="179"/>
      <c r="DO9" s="179"/>
    </row>
    <row r="10" spans="1:119" ht="18.75" customHeight="1" thickBot="1" x14ac:dyDescent="0.2">
      <c r="A10" s="180"/>
      <c r="B10" s="422"/>
      <c r="C10" s="423"/>
      <c r="D10" s="423"/>
      <c r="E10" s="423"/>
      <c r="F10" s="423"/>
      <c r="G10" s="423"/>
      <c r="H10" s="423"/>
      <c r="I10" s="423"/>
      <c r="J10" s="423"/>
      <c r="K10" s="471"/>
      <c r="L10" s="478" t="s">
        <v>116</v>
      </c>
      <c r="M10" s="458"/>
      <c r="N10" s="458"/>
      <c r="O10" s="458"/>
      <c r="P10" s="458"/>
      <c r="Q10" s="459"/>
      <c r="R10" s="479">
        <v>1394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110</v>
      </c>
      <c r="BO10" s="429"/>
      <c r="BP10" s="429"/>
      <c r="BQ10" s="429"/>
      <c r="BR10" s="429"/>
      <c r="BS10" s="429"/>
      <c r="BT10" s="429"/>
      <c r="BU10" s="430"/>
      <c r="BV10" s="428">
        <v>30456</v>
      </c>
      <c r="BW10" s="429"/>
      <c r="BX10" s="429"/>
      <c r="BY10" s="429"/>
      <c r="BZ10" s="429"/>
      <c r="CA10" s="429"/>
      <c r="CB10" s="429"/>
      <c r="CC10" s="430"/>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79"/>
      <c r="DK11" s="179"/>
      <c r="DL11" s="179"/>
      <c r="DM11" s="179"/>
      <c r="DN11" s="179"/>
      <c r="DO11" s="179"/>
    </row>
    <row r="12" spans="1:119" ht="18.75" customHeight="1" x14ac:dyDescent="0.15">
      <c r="A12" s="180"/>
      <c r="B12" s="488" t="s">
        <v>127</v>
      </c>
      <c r="C12" s="489"/>
      <c r="D12" s="489"/>
      <c r="E12" s="489"/>
      <c r="F12" s="489"/>
      <c r="G12" s="489"/>
      <c r="H12" s="489"/>
      <c r="I12" s="489"/>
      <c r="J12" s="489"/>
      <c r="K12" s="490"/>
      <c r="L12" s="497" t="s">
        <v>128</v>
      </c>
      <c r="M12" s="498"/>
      <c r="N12" s="498"/>
      <c r="O12" s="498"/>
      <c r="P12" s="498"/>
      <c r="Q12" s="499"/>
      <c r="R12" s="500">
        <v>1508</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125950</v>
      </c>
      <c r="BO12" s="429"/>
      <c r="BP12" s="429"/>
      <c r="BQ12" s="429"/>
      <c r="BR12" s="429"/>
      <c r="BS12" s="429"/>
      <c r="BT12" s="429"/>
      <c r="BU12" s="430"/>
      <c r="BV12" s="428">
        <v>92429</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126</v>
      </c>
      <c r="DC12" s="469"/>
      <c r="DD12" s="469"/>
      <c r="DE12" s="469"/>
      <c r="DF12" s="469"/>
      <c r="DG12" s="469"/>
      <c r="DH12" s="469"/>
      <c r="DI12" s="470"/>
      <c r="DJ12" s="179"/>
      <c r="DK12" s="179"/>
      <c r="DL12" s="179"/>
      <c r="DM12" s="179"/>
      <c r="DN12" s="179"/>
      <c r="DO12" s="179"/>
    </row>
    <row r="13" spans="1:119" ht="18.75" customHeight="1" x14ac:dyDescent="0.15">
      <c r="A13" s="180"/>
      <c r="B13" s="491"/>
      <c r="C13" s="492"/>
      <c r="D13" s="492"/>
      <c r="E13" s="492"/>
      <c r="F13" s="492"/>
      <c r="G13" s="492"/>
      <c r="H13" s="492"/>
      <c r="I13" s="492"/>
      <c r="J13" s="492"/>
      <c r="K13" s="493"/>
      <c r="L13" s="190"/>
      <c r="M13" s="516" t="s">
        <v>136</v>
      </c>
      <c r="N13" s="517"/>
      <c r="O13" s="517"/>
      <c r="P13" s="517"/>
      <c r="Q13" s="518"/>
      <c r="R13" s="509">
        <v>1115</v>
      </c>
      <c r="S13" s="510"/>
      <c r="T13" s="510"/>
      <c r="U13" s="510"/>
      <c r="V13" s="511"/>
      <c r="W13" s="444" t="s">
        <v>137</v>
      </c>
      <c r="X13" s="445"/>
      <c r="Y13" s="445"/>
      <c r="Z13" s="445"/>
      <c r="AA13" s="445"/>
      <c r="AB13" s="435"/>
      <c r="AC13" s="479">
        <v>66</v>
      </c>
      <c r="AD13" s="480"/>
      <c r="AE13" s="480"/>
      <c r="AF13" s="480"/>
      <c r="AG13" s="519"/>
      <c r="AH13" s="479">
        <v>76</v>
      </c>
      <c r="AI13" s="480"/>
      <c r="AJ13" s="480"/>
      <c r="AK13" s="480"/>
      <c r="AL13" s="481"/>
      <c r="AM13" s="457" t="s">
        <v>138</v>
      </c>
      <c r="AN13" s="458"/>
      <c r="AO13" s="458"/>
      <c r="AP13" s="458"/>
      <c r="AQ13" s="458"/>
      <c r="AR13" s="458"/>
      <c r="AS13" s="458"/>
      <c r="AT13" s="459"/>
      <c r="AU13" s="460" t="s">
        <v>118</v>
      </c>
      <c r="AV13" s="461"/>
      <c r="AW13" s="461"/>
      <c r="AX13" s="461"/>
      <c r="AY13" s="462" t="s">
        <v>139</v>
      </c>
      <c r="AZ13" s="463"/>
      <c r="BA13" s="463"/>
      <c r="BB13" s="463"/>
      <c r="BC13" s="463"/>
      <c r="BD13" s="463"/>
      <c r="BE13" s="463"/>
      <c r="BF13" s="463"/>
      <c r="BG13" s="463"/>
      <c r="BH13" s="463"/>
      <c r="BI13" s="463"/>
      <c r="BJ13" s="463"/>
      <c r="BK13" s="463"/>
      <c r="BL13" s="463"/>
      <c r="BM13" s="464"/>
      <c r="BN13" s="428">
        <v>-112278</v>
      </c>
      <c r="BO13" s="429"/>
      <c r="BP13" s="429"/>
      <c r="BQ13" s="429"/>
      <c r="BR13" s="429"/>
      <c r="BS13" s="429"/>
      <c r="BT13" s="429"/>
      <c r="BU13" s="430"/>
      <c r="BV13" s="428">
        <v>-90119</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7.8</v>
      </c>
      <c r="CU13" s="426"/>
      <c r="CV13" s="426"/>
      <c r="CW13" s="426"/>
      <c r="CX13" s="426"/>
      <c r="CY13" s="426"/>
      <c r="CZ13" s="426"/>
      <c r="DA13" s="427"/>
      <c r="DB13" s="425">
        <v>6.9</v>
      </c>
      <c r="DC13" s="426"/>
      <c r="DD13" s="426"/>
      <c r="DE13" s="426"/>
      <c r="DF13" s="426"/>
      <c r="DG13" s="426"/>
      <c r="DH13" s="426"/>
      <c r="DI13" s="427"/>
      <c r="DJ13" s="179"/>
      <c r="DK13" s="179"/>
      <c r="DL13" s="179"/>
      <c r="DM13" s="179"/>
      <c r="DN13" s="179"/>
      <c r="DO13" s="179"/>
    </row>
    <row r="14" spans="1:119" ht="18.75" customHeight="1" thickBot="1" x14ac:dyDescent="0.2">
      <c r="A14" s="180"/>
      <c r="B14" s="491"/>
      <c r="C14" s="492"/>
      <c r="D14" s="492"/>
      <c r="E14" s="492"/>
      <c r="F14" s="492"/>
      <c r="G14" s="492"/>
      <c r="H14" s="492"/>
      <c r="I14" s="492"/>
      <c r="J14" s="492"/>
      <c r="K14" s="493"/>
      <c r="L14" s="506" t="s">
        <v>141</v>
      </c>
      <c r="M14" s="507"/>
      <c r="N14" s="507"/>
      <c r="O14" s="507"/>
      <c r="P14" s="507"/>
      <c r="Q14" s="508"/>
      <c r="R14" s="509">
        <v>1450</v>
      </c>
      <c r="S14" s="510"/>
      <c r="T14" s="510"/>
      <c r="U14" s="510"/>
      <c r="V14" s="511"/>
      <c r="W14" s="418"/>
      <c r="X14" s="419"/>
      <c r="Y14" s="419"/>
      <c r="Z14" s="419"/>
      <c r="AA14" s="419"/>
      <c r="AB14" s="408"/>
      <c r="AC14" s="512">
        <v>8.9</v>
      </c>
      <c r="AD14" s="513"/>
      <c r="AE14" s="513"/>
      <c r="AF14" s="513"/>
      <c r="AG14" s="514"/>
      <c r="AH14" s="512">
        <v>8.9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v>18.5</v>
      </c>
      <c r="CU14" s="524"/>
      <c r="CV14" s="524"/>
      <c r="CW14" s="524"/>
      <c r="CX14" s="524"/>
      <c r="CY14" s="524"/>
      <c r="CZ14" s="524"/>
      <c r="DA14" s="525"/>
      <c r="DB14" s="523">
        <v>9.5</v>
      </c>
      <c r="DC14" s="524"/>
      <c r="DD14" s="524"/>
      <c r="DE14" s="524"/>
      <c r="DF14" s="524"/>
      <c r="DG14" s="524"/>
      <c r="DH14" s="524"/>
      <c r="DI14" s="525"/>
      <c r="DJ14" s="179"/>
      <c r="DK14" s="179"/>
      <c r="DL14" s="179"/>
      <c r="DM14" s="179"/>
      <c r="DN14" s="179"/>
      <c r="DO14" s="179"/>
    </row>
    <row r="15" spans="1:119" ht="18.75" customHeight="1" x14ac:dyDescent="0.15">
      <c r="A15" s="180"/>
      <c r="B15" s="491"/>
      <c r="C15" s="492"/>
      <c r="D15" s="492"/>
      <c r="E15" s="492"/>
      <c r="F15" s="492"/>
      <c r="G15" s="492"/>
      <c r="H15" s="492"/>
      <c r="I15" s="492"/>
      <c r="J15" s="492"/>
      <c r="K15" s="493"/>
      <c r="L15" s="190"/>
      <c r="M15" s="516" t="s">
        <v>143</v>
      </c>
      <c r="N15" s="517"/>
      <c r="O15" s="517"/>
      <c r="P15" s="517"/>
      <c r="Q15" s="518"/>
      <c r="R15" s="509">
        <v>1121</v>
      </c>
      <c r="S15" s="510"/>
      <c r="T15" s="510"/>
      <c r="U15" s="510"/>
      <c r="V15" s="511"/>
      <c r="W15" s="444" t="s">
        <v>144</v>
      </c>
      <c r="X15" s="445"/>
      <c r="Y15" s="445"/>
      <c r="Z15" s="445"/>
      <c r="AA15" s="445"/>
      <c r="AB15" s="435"/>
      <c r="AC15" s="479">
        <v>69</v>
      </c>
      <c r="AD15" s="480"/>
      <c r="AE15" s="480"/>
      <c r="AF15" s="480"/>
      <c r="AG15" s="519"/>
      <c r="AH15" s="479">
        <v>241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363391</v>
      </c>
      <c r="BO15" s="392"/>
      <c r="BP15" s="392"/>
      <c r="BQ15" s="392"/>
      <c r="BR15" s="392"/>
      <c r="BS15" s="392"/>
      <c r="BT15" s="392"/>
      <c r="BU15" s="393"/>
      <c r="BV15" s="391">
        <v>322929</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9.3000000000000007</v>
      </c>
      <c r="AD16" s="513"/>
      <c r="AE16" s="513"/>
      <c r="AF16" s="513"/>
      <c r="AG16" s="514"/>
      <c r="AH16" s="512">
        <v>28.3</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1426011</v>
      </c>
      <c r="BO16" s="429"/>
      <c r="BP16" s="429"/>
      <c r="BQ16" s="429"/>
      <c r="BR16" s="429"/>
      <c r="BS16" s="429"/>
      <c r="BT16" s="429"/>
      <c r="BU16" s="430"/>
      <c r="BV16" s="428">
        <v>1456387</v>
      </c>
      <c r="BW16" s="429"/>
      <c r="BX16" s="429"/>
      <c r="BY16" s="429"/>
      <c r="BZ16" s="429"/>
      <c r="CA16" s="429"/>
      <c r="CB16" s="429"/>
      <c r="CC16" s="430"/>
      <c r="CD16" s="194"/>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79"/>
      <c r="DK16" s="179"/>
      <c r="DL16" s="179"/>
      <c r="DM16" s="179"/>
      <c r="DN16" s="179"/>
      <c r="DO16" s="179"/>
    </row>
    <row r="17" spans="1:119" ht="18.75" customHeight="1" thickBot="1" x14ac:dyDescent="0.2">
      <c r="A17" s="180"/>
      <c r="B17" s="494"/>
      <c r="C17" s="495"/>
      <c r="D17" s="495"/>
      <c r="E17" s="495"/>
      <c r="F17" s="495"/>
      <c r="G17" s="495"/>
      <c r="H17" s="495"/>
      <c r="I17" s="495"/>
      <c r="J17" s="495"/>
      <c r="K17" s="496"/>
      <c r="L17" s="195"/>
      <c r="M17" s="532" t="s">
        <v>150</v>
      </c>
      <c r="N17" s="533"/>
      <c r="O17" s="533"/>
      <c r="P17" s="533"/>
      <c r="Q17" s="534"/>
      <c r="R17" s="529" t="s">
        <v>151</v>
      </c>
      <c r="S17" s="530"/>
      <c r="T17" s="530"/>
      <c r="U17" s="530"/>
      <c r="V17" s="531"/>
      <c r="W17" s="444" t="s">
        <v>152</v>
      </c>
      <c r="X17" s="445"/>
      <c r="Y17" s="445"/>
      <c r="Z17" s="445"/>
      <c r="AA17" s="445"/>
      <c r="AB17" s="435"/>
      <c r="AC17" s="479">
        <v>607</v>
      </c>
      <c r="AD17" s="480"/>
      <c r="AE17" s="480"/>
      <c r="AF17" s="480"/>
      <c r="AG17" s="519"/>
      <c r="AH17" s="479">
        <v>534</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464345</v>
      </c>
      <c r="BO17" s="429"/>
      <c r="BP17" s="429"/>
      <c r="BQ17" s="429"/>
      <c r="BR17" s="429"/>
      <c r="BS17" s="429"/>
      <c r="BT17" s="429"/>
      <c r="BU17" s="430"/>
      <c r="BV17" s="428">
        <v>410983</v>
      </c>
      <c r="BW17" s="429"/>
      <c r="BX17" s="429"/>
      <c r="BY17" s="429"/>
      <c r="BZ17" s="429"/>
      <c r="CA17" s="429"/>
      <c r="CB17" s="429"/>
      <c r="CC17" s="430"/>
      <c r="CD17" s="194"/>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79"/>
      <c r="DK17" s="179"/>
      <c r="DL17" s="179"/>
      <c r="DM17" s="179"/>
      <c r="DN17" s="179"/>
      <c r="DO17" s="179"/>
    </row>
    <row r="18" spans="1:119" ht="18.75" customHeight="1" thickBot="1" x14ac:dyDescent="0.2">
      <c r="A18" s="180"/>
      <c r="B18" s="539" t="s">
        <v>154</v>
      </c>
      <c r="C18" s="471"/>
      <c r="D18" s="471"/>
      <c r="E18" s="540"/>
      <c r="F18" s="540"/>
      <c r="G18" s="540"/>
      <c r="H18" s="540"/>
      <c r="I18" s="540"/>
      <c r="J18" s="540"/>
      <c r="K18" s="540"/>
      <c r="L18" s="541">
        <v>571.41</v>
      </c>
      <c r="M18" s="541"/>
      <c r="N18" s="541"/>
      <c r="O18" s="541"/>
      <c r="P18" s="541"/>
      <c r="Q18" s="541"/>
      <c r="R18" s="542"/>
      <c r="S18" s="542"/>
      <c r="T18" s="542"/>
      <c r="U18" s="542"/>
      <c r="V18" s="543"/>
      <c r="W18" s="446"/>
      <c r="X18" s="447"/>
      <c r="Y18" s="447"/>
      <c r="Z18" s="447"/>
      <c r="AA18" s="447"/>
      <c r="AB18" s="438"/>
      <c r="AC18" s="544">
        <v>81.8</v>
      </c>
      <c r="AD18" s="545"/>
      <c r="AE18" s="545"/>
      <c r="AF18" s="545"/>
      <c r="AG18" s="546"/>
      <c r="AH18" s="544">
        <v>62.7</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1527509</v>
      </c>
      <c r="BO18" s="429"/>
      <c r="BP18" s="429"/>
      <c r="BQ18" s="429"/>
      <c r="BR18" s="429"/>
      <c r="BS18" s="429"/>
      <c r="BT18" s="429"/>
      <c r="BU18" s="430"/>
      <c r="BV18" s="428">
        <v>1510045</v>
      </c>
      <c r="BW18" s="429"/>
      <c r="BX18" s="429"/>
      <c r="BY18" s="429"/>
      <c r="BZ18" s="429"/>
      <c r="CA18" s="429"/>
      <c r="CB18" s="429"/>
      <c r="CC18" s="430"/>
      <c r="CD18" s="194"/>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79"/>
      <c r="DK18" s="179"/>
      <c r="DL18" s="179"/>
      <c r="DM18" s="179"/>
      <c r="DN18" s="179"/>
      <c r="DO18" s="179"/>
    </row>
    <row r="19" spans="1:119" ht="18.75" customHeight="1" thickBot="1" x14ac:dyDescent="0.2">
      <c r="A19" s="180"/>
      <c r="B19" s="539" t="s">
        <v>156</v>
      </c>
      <c r="C19" s="471"/>
      <c r="D19" s="471"/>
      <c r="E19" s="540"/>
      <c r="F19" s="540"/>
      <c r="G19" s="540"/>
      <c r="H19" s="540"/>
      <c r="I19" s="540"/>
      <c r="J19" s="540"/>
      <c r="K19" s="540"/>
      <c r="L19" s="548">
        <v>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1896924</v>
      </c>
      <c r="BO19" s="429"/>
      <c r="BP19" s="429"/>
      <c r="BQ19" s="429"/>
      <c r="BR19" s="429"/>
      <c r="BS19" s="429"/>
      <c r="BT19" s="429"/>
      <c r="BU19" s="430"/>
      <c r="BV19" s="428">
        <v>1913182</v>
      </c>
      <c r="BW19" s="429"/>
      <c r="BX19" s="429"/>
      <c r="BY19" s="429"/>
      <c r="BZ19" s="429"/>
      <c r="CA19" s="429"/>
      <c r="CB19" s="429"/>
      <c r="CC19" s="430"/>
      <c r="CD19" s="194"/>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79"/>
      <c r="DK19" s="179"/>
      <c r="DL19" s="179"/>
      <c r="DM19" s="179"/>
      <c r="DN19" s="179"/>
      <c r="DO19" s="179"/>
    </row>
    <row r="20" spans="1:119" ht="18.75" customHeight="1" thickBot="1" x14ac:dyDescent="0.2">
      <c r="A20" s="180"/>
      <c r="B20" s="539" t="s">
        <v>158</v>
      </c>
      <c r="C20" s="471"/>
      <c r="D20" s="471"/>
      <c r="E20" s="540"/>
      <c r="F20" s="540"/>
      <c r="G20" s="540"/>
      <c r="H20" s="540"/>
      <c r="I20" s="540"/>
      <c r="J20" s="540"/>
      <c r="K20" s="540"/>
      <c r="L20" s="548">
        <v>704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194"/>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79"/>
      <c r="DK20" s="179"/>
      <c r="DL20" s="179"/>
      <c r="DM20" s="179"/>
      <c r="DN20" s="179"/>
      <c r="DO20" s="179"/>
    </row>
    <row r="21" spans="1:119" ht="18.75" customHeight="1" x14ac:dyDescent="0.15">
      <c r="A21" s="180"/>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194"/>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79"/>
      <c r="DK21" s="179"/>
      <c r="DL21" s="179"/>
      <c r="DM21" s="179"/>
      <c r="DN21" s="179"/>
      <c r="DO21" s="179"/>
    </row>
    <row r="22" spans="1:119" ht="18.75" customHeight="1" thickBot="1" x14ac:dyDescent="0.2">
      <c r="A22" s="180"/>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4"/>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79"/>
      <c r="DK22" s="179"/>
      <c r="DL22" s="179"/>
      <c r="DM22" s="179"/>
      <c r="DN22" s="179"/>
      <c r="DO22" s="179"/>
    </row>
    <row r="23" spans="1:119" ht="18.75" customHeight="1" x14ac:dyDescent="0.15">
      <c r="A23" s="180"/>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2817361</v>
      </c>
      <c r="BO23" s="429"/>
      <c r="BP23" s="429"/>
      <c r="BQ23" s="429"/>
      <c r="BR23" s="429"/>
      <c r="BS23" s="429"/>
      <c r="BT23" s="429"/>
      <c r="BU23" s="430"/>
      <c r="BV23" s="428">
        <v>2987968</v>
      </c>
      <c r="BW23" s="429"/>
      <c r="BX23" s="429"/>
      <c r="BY23" s="429"/>
      <c r="BZ23" s="429"/>
      <c r="CA23" s="429"/>
      <c r="CB23" s="429"/>
      <c r="CC23" s="430"/>
      <c r="CD23" s="194"/>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79"/>
      <c r="DK23" s="179"/>
      <c r="DL23" s="179"/>
      <c r="DM23" s="179"/>
      <c r="DN23" s="179"/>
      <c r="DO23" s="179"/>
    </row>
    <row r="24" spans="1:119" ht="18.75" customHeight="1" thickBot="1" x14ac:dyDescent="0.2">
      <c r="A24" s="180"/>
      <c r="B24" s="565"/>
      <c r="C24" s="566"/>
      <c r="D24" s="567"/>
      <c r="E24" s="478" t="s">
        <v>167</v>
      </c>
      <c r="F24" s="458"/>
      <c r="G24" s="458"/>
      <c r="H24" s="458"/>
      <c r="I24" s="458"/>
      <c r="J24" s="458"/>
      <c r="K24" s="459"/>
      <c r="L24" s="479">
        <v>1</v>
      </c>
      <c r="M24" s="480"/>
      <c r="N24" s="480"/>
      <c r="O24" s="480"/>
      <c r="P24" s="519"/>
      <c r="Q24" s="479">
        <v>6480</v>
      </c>
      <c r="R24" s="480"/>
      <c r="S24" s="480"/>
      <c r="T24" s="480"/>
      <c r="U24" s="480"/>
      <c r="V24" s="519"/>
      <c r="W24" s="578"/>
      <c r="X24" s="566"/>
      <c r="Y24" s="567"/>
      <c r="Z24" s="478" t="s">
        <v>168</v>
      </c>
      <c r="AA24" s="458"/>
      <c r="AB24" s="458"/>
      <c r="AC24" s="458"/>
      <c r="AD24" s="458"/>
      <c r="AE24" s="458"/>
      <c r="AF24" s="458"/>
      <c r="AG24" s="459"/>
      <c r="AH24" s="479">
        <v>50</v>
      </c>
      <c r="AI24" s="480"/>
      <c r="AJ24" s="480"/>
      <c r="AK24" s="480"/>
      <c r="AL24" s="519"/>
      <c r="AM24" s="479">
        <v>155600</v>
      </c>
      <c r="AN24" s="480"/>
      <c r="AO24" s="480"/>
      <c r="AP24" s="480"/>
      <c r="AQ24" s="480"/>
      <c r="AR24" s="519"/>
      <c r="AS24" s="479">
        <v>3112</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2713993</v>
      </c>
      <c r="BO24" s="429"/>
      <c r="BP24" s="429"/>
      <c r="BQ24" s="429"/>
      <c r="BR24" s="429"/>
      <c r="BS24" s="429"/>
      <c r="BT24" s="429"/>
      <c r="BU24" s="430"/>
      <c r="BV24" s="428">
        <v>2855481</v>
      </c>
      <c r="BW24" s="429"/>
      <c r="BX24" s="429"/>
      <c r="BY24" s="429"/>
      <c r="BZ24" s="429"/>
      <c r="CA24" s="429"/>
      <c r="CB24" s="429"/>
      <c r="CC24" s="430"/>
      <c r="CD24" s="194"/>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79"/>
      <c r="DK24" s="179"/>
      <c r="DL24" s="179"/>
      <c r="DM24" s="179"/>
      <c r="DN24" s="179"/>
      <c r="DO24" s="179"/>
    </row>
    <row r="25" spans="1:119" s="179" customFormat="1" ht="18.75" customHeight="1" x14ac:dyDescent="0.15">
      <c r="A25" s="180"/>
      <c r="B25" s="565"/>
      <c r="C25" s="566"/>
      <c r="D25" s="567"/>
      <c r="E25" s="478" t="s">
        <v>170</v>
      </c>
      <c r="F25" s="458"/>
      <c r="G25" s="458"/>
      <c r="H25" s="458"/>
      <c r="I25" s="458"/>
      <c r="J25" s="458"/>
      <c r="K25" s="459"/>
      <c r="L25" s="479">
        <v>1</v>
      </c>
      <c r="M25" s="480"/>
      <c r="N25" s="480"/>
      <c r="O25" s="480"/>
      <c r="P25" s="519"/>
      <c r="Q25" s="479">
        <v>5620</v>
      </c>
      <c r="R25" s="480"/>
      <c r="S25" s="480"/>
      <c r="T25" s="480"/>
      <c r="U25" s="480"/>
      <c r="V25" s="519"/>
      <c r="W25" s="578"/>
      <c r="X25" s="566"/>
      <c r="Y25" s="567"/>
      <c r="Z25" s="478" t="s">
        <v>171</v>
      </c>
      <c r="AA25" s="458"/>
      <c r="AB25" s="458"/>
      <c r="AC25" s="458"/>
      <c r="AD25" s="458"/>
      <c r="AE25" s="458"/>
      <c r="AF25" s="458"/>
      <c r="AG25" s="459"/>
      <c r="AH25" s="479" t="s">
        <v>172</v>
      </c>
      <c r="AI25" s="480"/>
      <c r="AJ25" s="480"/>
      <c r="AK25" s="480"/>
      <c r="AL25" s="519"/>
      <c r="AM25" s="479" t="s">
        <v>172</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271424</v>
      </c>
      <c r="BO25" s="392"/>
      <c r="BP25" s="392"/>
      <c r="BQ25" s="392"/>
      <c r="BR25" s="392"/>
      <c r="BS25" s="392"/>
      <c r="BT25" s="392"/>
      <c r="BU25" s="393"/>
      <c r="BV25" s="391">
        <v>311877</v>
      </c>
      <c r="BW25" s="392"/>
      <c r="BX25" s="392"/>
      <c r="BY25" s="392"/>
      <c r="BZ25" s="392"/>
      <c r="CA25" s="392"/>
      <c r="CB25" s="392"/>
      <c r="CC25" s="393"/>
      <c r="CD25" s="194"/>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79" customFormat="1" ht="18.75" customHeight="1" x14ac:dyDescent="0.15">
      <c r="A26" s="180"/>
      <c r="B26" s="565"/>
      <c r="C26" s="566"/>
      <c r="D26" s="567"/>
      <c r="E26" s="478" t="s">
        <v>174</v>
      </c>
      <c r="F26" s="458"/>
      <c r="G26" s="458"/>
      <c r="H26" s="458"/>
      <c r="I26" s="458"/>
      <c r="J26" s="458"/>
      <c r="K26" s="459"/>
      <c r="L26" s="479">
        <v>1</v>
      </c>
      <c r="M26" s="480"/>
      <c r="N26" s="480"/>
      <c r="O26" s="480"/>
      <c r="P26" s="519"/>
      <c r="Q26" s="479">
        <v>5390</v>
      </c>
      <c r="R26" s="480"/>
      <c r="S26" s="480"/>
      <c r="T26" s="480"/>
      <c r="U26" s="480"/>
      <c r="V26" s="519"/>
      <c r="W26" s="578"/>
      <c r="X26" s="566"/>
      <c r="Y26" s="567"/>
      <c r="Z26" s="478" t="s">
        <v>175</v>
      </c>
      <c r="AA26" s="588"/>
      <c r="AB26" s="588"/>
      <c r="AC26" s="588"/>
      <c r="AD26" s="588"/>
      <c r="AE26" s="588"/>
      <c r="AF26" s="588"/>
      <c r="AG26" s="589"/>
      <c r="AH26" s="479" t="s">
        <v>172</v>
      </c>
      <c r="AI26" s="480"/>
      <c r="AJ26" s="480"/>
      <c r="AK26" s="480"/>
      <c r="AL26" s="519"/>
      <c r="AM26" s="479" t="s">
        <v>172</v>
      </c>
      <c r="AN26" s="480"/>
      <c r="AO26" s="480"/>
      <c r="AP26" s="480"/>
      <c r="AQ26" s="480"/>
      <c r="AR26" s="519"/>
      <c r="AS26" s="479" t="s">
        <v>172</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172</v>
      </c>
      <c r="BO26" s="429"/>
      <c r="BP26" s="429"/>
      <c r="BQ26" s="429"/>
      <c r="BR26" s="429"/>
      <c r="BS26" s="429"/>
      <c r="BT26" s="429"/>
      <c r="BU26" s="430"/>
      <c r="BV26" s="428" t="s">
        <v>172</v>
      </c>
      <c r="BW26" s="429"/>
      <c r="BX26" s="429"/>
      <c r="BY26" s="429"/>
      <c r="BZ26" s="429"/>
      <c r="CA26" s="429"/>
      <c r="CB26" s="429"/>
      <c r="CC26" s="430"/>
      <c r="CD26" s="194"/>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0"/>
      <c r="B27" s="565"/>
      <c r="C27" s="566"/>
      <c r="D27" s="567"/>
      <c r="E27" s="478" t="s">
        <v>177</v>
      </c>
      <c r="F27" s="458"/>
      <c r="G27" s="458"/>
      <c r="H27" s="458"/>
      <c r="I27" s="458"/>
      <c r="J27" s="458"/>
      <c r="K27" s="459"/>
      <c r="L27" s="479">
        <v>1</v>
      </c>
      <c r="M27" s="480"/>
      <c r="N27" s="480"/>
      <c r="O27" s="480"/>
      <c r="P27" s="519"/>
      <c r="Q27" s="479">
        <v>2250</v>
      </c>
      <c r="R27" s="480"/>
      <c r="S27" s="480"/>
      <c r="T27" s="480"/>
      <c r="U27" s="480"/>
      <c r="V27" s="519"/>
      <c r="W27" s="578"/>
      <c r="X27" s="566"/>
      <c r="Y27" s="567"/>
      <c r="Z27" s="478" t="s">
        <v>178</v>
      </c>
      <c r="AA27" s="458"/>
      <c r="AB27" s="458"/>
      <c r="AC27" s="458"/>
      <c r="AD27" s="458"/>
      <c r="AE27" s="458"/>
      <c r="AF27" s="458"/>
      <c r="AG27" s="459"/>
      <c r="AH27" s="479" t="s">
        <v>126</v>
      </c>
      <c r="AI27" s="480"/>
      <c r="AJ27" s="480"/>
      <c r="AK27" s="480"/>
      <c r="AL27" s="519"/>
      <c r="AM27" s="479" t="s">
        <v>172</v>
      </c>
      <c r="AN27" s="480"/>
      <c r="AO27" s="480"/>
      <c r="AP27" s="480"/>
      <c r="AQ27" s="480"/>
      <c r="AR27" s="519"/>
      <c r="AS27" s="479" t="s">
        <v>172</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126</v>
      </c>
      <c r="BO27" s="602"/>
      <c r="BP27" s="602"/>
      <c r="BQ27" s="602"/>
      <c r="BR27" s="602"/>
      <c r="BS27" s="602"/>
      <c r="BT27" s="602"/>
      <c r="BU27" s="603"/>
      <c r="BV27" s="601" t="s">
        <v>172</v>
      </c>
      <c r="BW27" s="602"/>
      <c r="BX27" s="602"/>
      <c r="BY27" s="602"/>
      <c r="BZ27" s="602"/>
      <c r="CA27" s="602"/>
      <c r="CB27" s="602"/>
      <c r="CC27" s="603"/>
      <c r="CD27" s="196"/>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79"/>
      <c r="DK27" s="179"/>
      <c r="DL27" s="179"/>
      <c r="DM27" s="179"/>
      <c r="DN27" s="179"/>
      <c r="DO27" s="179"/>
    </row>
    <row r="28" spans="1:119" ht="18.75" customHeight="1" x14ac:dyDescent="0.15">
      <c r="A28" s="180"/>
      <c r="B28" s="565"/>
      <c r="C28" s="566"/>
      <c r="D28" s="567"/>
      <c r="E28" s="478" t="s">
        <v>180</v>
      </c>
      <c r="F28" s="458"/>
      <c r="G28" s="458"/>
      <c r="H28" s="458"/>
      <c r="I28" s="458"/>
      <c r="J28" s="458"/>
      <c r="K28" s="459"/>
      <c r="L28" s="479">
        <v>1</v>
      </c>
      <c r="M28" s="480"/>
      <c r="N28" s="480"/>
      <c r="O28" s="480"/>
      <c r="P28" s="519"/>
      <c r="Q28" s="479">
        <v>1700</v>
      </c>
      <c r="R28" s="480"/>
      <c r="S28" s="480"/>
      <c r="T28" s="480"/>
      <c r="U28" s="480"/>
      <c r="V28" s="519"/>
      <c r="W28" s="578"/>
      <c r="X28" s="566"/>
      <c r="Y28" s="567"/>
      <c r="Z28" s="478" t="s">
        <v>181</v>
      </c>
      <c r="AA28" s="458"/>
      <c r="AB28" s="458"/>
      <c r="AC28" s="458"/>
      <c r="AD28" s="458"/>
      <c r="AE28" s="458"/>
      <c r="AF28" s="458"/>
      <c r="AG28" s="459"/>
      <c r="AH28" s="479" t="s">
        <v>172</v>
      </c>
      <c r="AI28" s="480"/>
      <c r="AJ28" s="480"/>
      <c r="AK28" s="480"/>
      <c r="AL28" s="519"/>
      <c r="AM28" s="479" t="s">
        <v>126</v>
      </c>
      <c r="AN28" s="480"/>
      <c r="AO28" s="480"/>
      <c r="AP28" s="480"/>
      <c r="AQ28" s="480"/>
      <c r="AR28" s="519"/>
      <c r="AS28" s="479" t="s">
        <v>172</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629945</v>
      </c>
      <c r="BO28" s="392"/>
      <c r="BP28" s="392"/>
      <c r="BQ28" s="392"/>
      <c r="BR28" s="392"/>
      <c r="BS28" s="392"/>
      <c r="BT28" s="392"/>
      <c r="BU28" s="393"/>
      <c r="BV28" s="391">
        <v>755785</v>
      </c>
      <c r="BW28" s="392"/>
      <c r="BX28" s="392"/>
      <c r="BY28" s="392"/>
      <c r="BZ28" s="392"/>
      <c r="CA28" s="392"/>
      <c r="CB28" s="392"/>
      <c r="CC28" s="393"/>
      <c r="CD28" s="194"/>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79"/>
      <c r="DK28" s="179"/>
      <c r="DL28" s="179"/>
      <c r="DM28" s="179"/>
      <c r="DN28" s="179"/>
      <c r="DO28" s="179"/>
    </row>
    <row r="29" spans="1:119" ht="18.75" customHeight="1" x14ac:dyDescent="0.15">
      <c r="A29" s="180"/>
      <c r="B29" s="565"/>
      <c r="C29" s="566"/>
      <c r="D29" s="567"/>
      <c r="E29" s="478" t="s">
        <v>183</v>
      </c>
      <c r="F29" s="458"/>
      <c r="G29" s="458"/>
      <c r="H29" s="458"/>
      <c r="I29" s="458"/>
      <c r="J29" s="458"/>
      <c r="K29" s="459"/>
      <c r="L29" s="479">
        <v>6</v>
      </c>
      <c r="M29" s="480"/>
      <c r="N29" s="480"/>
      <c r="O29" s="480"/>
      <c r="P29" s="519"/>
      <c r="Q29" s="479">
        <v>1400</v>
      </c>
      <c r="R29" s="480"/>
      <c r="S29" s="480"/>
      <c r="T29" s="480"/>
      <c r="U29" s="480"/>
      <c r="V29" s="519"/>
      <c r="W29" s="579"/>
      <c r="X29" s="580"/>
      <c r="Y29" s="581"/>
      <c r="Z29" s="478" t="s">
        <v>184</v>
      </c>
      <c r="AA29" s="458"/>
      <c r="AB29" s="458"/>
      <c r="AC29" s="458"/>
      <c r="AD29" s="458"/>
      <c r="AE29" s="458"/>
      <c r="AF29" s="458"/>
      <c r="AG29" s="459"/>
      <c r="AH29" s="479">
        <v>50</v>
      </c>
      <c r="AI29" s="480"/>
      <c r="AJ29" s="480"/>
      <c r="AK29" s="480"/>
      <c r="AL29" s="519"/>
      <c r="AM29" s="479">
        <v>155600</v>
      </c>
      <c r="AN29" s="480"/>
      <c r="AO29" s="480"/>
      <c r="AP29" s="480"/>
      <c r="AQ29" s="480"/>
      <c r="AR29" s="519"/>
      <c r="AS29" s="479">
        <v>3112</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189638</v>
      </c>
      <c r="BO29" s="429"/>
      <c r="BP29" s="429"/>
      <c r="BQ29" s="429"/>
      <c r="BR29" s="429"/>
      <c r="BS29" s="429"/>
      <c r="BT29" s="429"/>
      <c r="BU29" s="430"/>
      <c r="BV29" s="428">
        <v>189636</v>
      </c>
      <c r="BW29" s="429"/>
      <c r="BX29" s="429"/>
      <c r="BY29" s="429"/>
      <c r="BZ29" s="429"/>
      <c r="CA29" s="429"/>
      <c r="CB29" s="429"/>
      <c r="CC29" s="430"/>
      <c r="CD29" s="196"/>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79"/>
      <c r="DK29" s="179"/>
      <c r="DL29" s="179"/>
      <c r="DM29" s="179"/>
      <c r="DN29" s="179"/>
      <c r="DO29" s="179"/>
    </row>
    <row r="30" spans="1:119" ht="18.75" customHeight="1" thickBot="1" x14ac:dyDescent="0.2">
      <c r="A30" s="180"/>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99.6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411391</v>
      </c>
      <c r="BO30" s="602"/>
      <c r="BP30" s="602"/>
      <c r="BQ30" s="602"/>
      <c r="BR30" s="602"/>
      <c r="BS30" s="602"/>
      <c r="BT30" s="602"/>
      <c r="BU30" s="603"/>
      <c r="BV30" s="601">
        <v>498943</v>
      </c>
      <c r="BW30" s="602"/>
      <c r="BX30" s="602"/>
      <c r="BY30" s="602"/>
      <c r="BZ30" s="602"/>
      <c r="CA30" s="602"/>
      <c r="CB30" s="602"/>
      <c r="CC30" s="603"/>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187</v>
      </c>
      <c r="D32" s="207"/>
      <c r="E32" s="207"/>
      <c r="F32" s="204"/>
      <c r="G32" s="204"/>
      <c r="H32" s="204"/>
      <c r="I32" s="204"/>
      <c r="J32" s="204"/>
      <c r="K32" s="204"/>
      <c r="L32" s="204"/>
      <c r="M32" s="204"/>
      <c r="N32" s="204"/>
      <c r="O32" s="204"/>
      <c r="P32" s="204"/>
      <c r="Q32" s="204"/>
      <c r="R32" s="204"/>
      <c r="S32" s="204"/>
      <c r="T32" s="204"/>
      <c r="U32" s="204" t="s">
        <v>188</v>
      </c>
      <c r="V32" s="204"/>
      <c r="W32" s="204"/>
      <c r="X32" s="204"/>
      <c r="Y32" s="204"/>
      <c r="Z32" s="204"/>
      <c r="AA32" s="204"/>
      <c r="AB32" s="204"/>
      <c r="AC32" s="204"/>
      <c r="AD32" s="204"/>
      <c r="AE32" s="204"/>
      <c r="AF32" s="204"/>
      <c r="AG32" s="204"/>
      <c r="AH32" s="204"/>
      <c r="AI32" s="204"/>
      <c r="AJ32" s="204"/>
      <c r="AK32" s="204"/>
      <c r="AL32" s="204"/>
      <c r="AM32" s="208" t="s">
        <v>189</v>
      </c>
      <c r="AN32" s="204"/>
      <c r="AO32" s="204"/>
      <c r="AP32" s="204"/>
      <c r="AQ32" s="204"/>
      <c r="AR32" s="204"/>
      <c r="AS32" s="208"/>
      <c r="AT32" s="208"/>
      <c r="AU32" s="208"/>
      <c r="AV32" s="208"/>
      <c r="AW32" s="208"/>
      <c r="AX32" s="208"/>
      <c r="AY32" s="208"/>
      <c r="AZ32" s="208"/>
      <c r="BA32" s="208"/>
      <c r="BB32" s="204"/>
      <c r="BC32" s="208"/>
      <c r="BD32" s="204"/>
      <c r="BE32" s="208" t="s">
        <v>190</v>
      </c>
      <c r="BF32" s="204"/>
      <c r="BG32" s="204"/>
      <c r="BH32" s="204"/>
      <c r="BI32" s="204"/>
      <c r="BJ32" s="208"/>
      <c r="BK32" s="208"/>
      <c r="BL32" s="208"/>
      <c r="BM32" s="208"/>
      <c r="BN32" s="208"/>
      <c r="BO32" s="208"/>
      <c r="BP32" s="208"/>
      <c r="BQ32" s="208"/>
      <c r="BR32" s="204"/>
      <c r="BS32" s="204"/>
      <c r="BT32" s="204"/>
      <c r="BU32" s="204"/>
      <c r="BV32" s="204"/>
      <c r="BW32" s="204" t="s">
        <v>191</v>
      </c>
      <c r="BX32" s="204"/>
      <c r="BY32" s="204"/>
      <c r="BZ32" s="204"/>
      <c r="CA32" s="204"/>
      <c r="CB32" s="208"/>
      <c r="CC32" s="208"/>
      <c r="CD32" s="208"/>
      <c r="CE32" s="208"/>
      <c r="CF32" s="208"/>
      <c r="CG32" s="208"/>
      <c r="CH32" s="208"/>
      <c r="CI32" s="208"/>
      <c r="CJ32" s="208"/>
      <c r="CK32" s="208"/>
      <c r="CL32" s="208"/>
      <c r="CM32" s="208"/>
      <c r="CN32" s="208"/>
      <c r="CO32" s="208" t="s">
        <v>192</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52" t="s">
        <v>193</v>
      </c>
      <c r="D33" s="452"/>
      <c r="E33" s="417" t="s">
        <v>194</v>
      </c>
      <c r="F33" s="417"/>
      <c r="G33" s="417"/>
      <c r="H33" s="417"/>
      <c r="I33" s="417"/>
      <c r="J33" s="417"/>
      <c r="K33" s="417"/>
      <c r="L33" s="417"/>
      <c r="M33" s="417"/>
      <c r="N33" s="417"/>
      <c r="O33" s="417"/>
      <c r="P33" s="417"/>
      <c r="Q33" s="417"/>
      <c r="R33" s="417"/>
      <c r="S33" s="417"/>
      <c r="T33" s="209"/>
      <c r="U33" s="452" t="s">
        <v>193</v>
      </c>
      <c r="V33" s="452"/>
      <c r="W33" s="417" t="s">
        <v>195</v>
      </c>
      <c r="X33" s="417"/>
      <c r="Y33" s="417"/>
      <c r="Z33" s="417"/>
      <c r="AA33" s="417"/>
      <c r="AB33" s="417"/>
      <c r="AC33" s="417"/>
      <c r="AD33" s="417"/>
      <c r="AE33" s="417"/>
      <c r="AF33" s="417"/>
      <c r="AG33" s="417"/>
      <c r="AH33" s="417"/>
      <c r="AI33" s="417"/>
      <c r="AJ33" s="417"/>
      <c r="AK33" s="417"/>
      <c r="AL33" s="209"/>
      <c r="AM33" s="452" t="s">
        <v>193</v>
      </c>
      <c r="AN33" s="452"/>
      <c r="AO33" s="417" t="s">
        <v>195</v>
      </c>
      <c r="AP33" s="417"/>
      <c r="AQ33" s="417"/>
      <c r="AR33" s="417"/>
      <c r="AS33" s="417"/>
      <c r="AT33" s="417"/>
      <c r="AU33" s="417"/>
      <c r="AV33" s="417"/>
      <c r="AW33" s="417"/>
      <c r="AX33" s="417"/>
      <c r="AY33" s="417"/>
      <c r="AZ33" s="417"/>
      <c r="BA33" s="417"/>
      <c r="BB33" s="417"/>
      <c r="BC33" s="417"/>
      <c r="BD33" s="210"/>
      <c r="BE33" s="417" t="s">
        <v>196</v>
      </c>
      <c r="BF33" s="417"/>
      <c r="BG33" s="417" t="s">
        <v>197</v>
      </c>
      <c r="BH33" s="417"/>
      <c r="BI33" s="417"/>
      <c r="BJ33" s="417"/>
      <c r="BK33" s="417"/>
      <c r="BL33" s="417"/>
      <c r="BM33" s="417"/>
      <c r="BN33" s="417"/>
      <c r="BO33" s="417"/>
      <c r="BP33" s="417"/>
      <c r="BQ33" s="417"/>
      <c r="BR33" s="417"/>
      <c r="BS33" s="417"/>
      <c r="BT33" s="417"/>
      <c r="BU33" s="417"/>
      <c r="BV33" s="210"/>
      <c r="BW33" s="452" t="s">
        <v>196</v>
      </c>
      <c r="BX33" s="452"/>
      <c r="BY33" s="417" t="s">
        <v>198</v>
      </c>
      <c r="BZ33" s="417"/>
      <c r="CA33" s="417"/>
      <c r="CB33" s="417"/>
      <c r="CC33" s="417"/>
      <c r="CD33" s="417"/>
      <c r="CE33" s="417"/>
      <c r="CF33" s="417"/>
      <c r="CG33" s="417"/>
      <c r="CH33" s="417"/>
      <c r="CI33" s="417"/>
      <c r="CJ33" s="417"/>
      <c r="CK33" s="417"/>
      <c r="CL33" s="417"/>
      <c r="CM33" s="417"/>
      <c r="CN33" s="209"/>
      <c r="CO33" s="452" t="s">
        <v>199</v>
      </c>
      <c r="CP33" s="452"/>
      <c r="CQ33" s="417" t="s">
        <v>200</v>
      </c>
      <c r="CR33" s="417"/>
      <c r="CS33" s="417"/>
      <c r="CT33" s="417"/>
      <c r="CU33" s="417"/>
      <c r="CV33" s="417"/>
      <c r="CW33" s="417"/>
      <c r="CX33" s="417"/>
      <c r="CY33" s="417"/>
      <c r="CZ33" s="417"/>
      <c r="DA33" s="417"/>
      <c r="DB33" s="417"/>
      <c r="DC33" s="417"/>
      <c r="DD33" s="417"/>
      <c r="DE33" s="417"/>
      <c r="DF33" s="209"/>
      <c r="DG33" s="613" t="s">
        <v>201</v>
      </c>
      <c r="DH33" s="613"/>
      <c r="DI33" s="211"/>
      <c r="DJ33" s="179"/>
      <c r="DK33" s="179"/>
      <c r="DL33" s="179"/>
      <c r="DM33" s="179"/>
      <c r="DN33" s="179"/>
      <c r="DO33" s="179"/>
    </row>
    <row r="34" spans="1:119" ht="32.25" customHeight="1" x14ac:dyDescent="0.15">
      <c r="A34" s="180"/>
      <c r="B34" s="206"/>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07"/>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07"/>
      <c r="AM34" s="614" t="str">
        <f>IF(AO34="","",MAX(C34:D43,U34:V43)+1)</f>
        <v/>
      </c>
      <c r="AN34" s="614"/>
      <c r="AO34" s="615"/>
      <c r="AP34" s="615"/>
      <c r="AQ34" s="615"/>
      <c r="AR34" s="615"/>
      <c r="AS34" s="615"/>
      <c r="AT34" s="615"/>
      <c r="AU34" s="615"/>
      <c r="AV34" s="615"/>
      <c r="AW34" s="615"/>
      <c r="AX34" s="615"/>
      <c r="AY34" s="615"/>
      <c r="AZ34" s="615"/>
      <c r="BA34" s="615"/>
      <c r="BB34" s="615"/>
      <c r="BC34" s="615"/>
      <c r="BD34" s="207"/>
      <c r="BE34" s="614">
        <f>IF(BG34="","",MAX(C34:D43,U34:V43,AM34:AN43)+1)</f>
        <v>7</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07"/>
      <c r="BW34" s="614">
        <f>IF(BY34="","",MAX(C34:D43,U34:V43,AM34:AN43,BE34:BF43)+1)</f>
        <v>9</v>
      </c>
      <c r="BX34" s="614"/>
      <c r="BY34" s="615" t="str">
        <f>IF('各会計、関係団体の財政状況及び健全化判断比率'!B68="","",'各会計、関係団体の財政状況及び健全化判断比率'!B68)</f>
        <v>富良野広域連合</v>
      </c>
      <c r="BZ34" s="615"/>
      <c r="CA34" s="615"/>
      <c r="CB34" s="615"/>
      <c r="CC34" s="615"/>
      <c r="CD34" s="615"/>
      <c r="CE34" s="615"/>
      <c r="CF34" s="615"/>
      <c r="CG34" s="615"/>
      <c r="CH34" s="615"/>
      <c r="CI34" s="615"/>
      <c r="CJ34" s="615"/>
      <c r="CK34" s="615"/>
      <c r="CL34" s="615"/>
      <c r="CM34" s="615"/>
      <c r="CN34" s="207"/>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04"/>
      <c r="DG34" s="616" t="str">
        <f>IF('各会計、関係団体の財政状況及び健全化判断比率'!BR7="","",'各会計、関係団体の財政状況及び健全化判断比率'!BR7)</f>
        <v/>
      </c>
      <c r="DH34" s="616"/>
      <c r="DI34" s="211"/>
      <c r="DJ34" s="179"/>
      <c r="DK34" s="179"/>
      <c r="DL34" s="179"/>
      <c r="DM34" s="179"/>
      <c r="DN34" s="179"/>
      <c r="DO34" s="179"/>
    </row>
    <row r="35" spans="1:119" ht="32.25" customHeight="1" x14ac:dyDescent="0.15">
      <c r="A35" s="180"/>
      <c r="B35" s="206"/>
      <c r="C35" s="614">
        <f>IF(E35="","",C34+1)</f>
        <v>2</v>
      </c>
      <c r="D35" s="614"/>
      <c r="E35" s="615" t="str">
        <f>IF('各会計、関係団体の財政状況及び健全化判断比率'!B8="","",'各会計、関係団体の財政状況及び健全化判断比率'!B8)</f>
        <v>村立診療所特別会計</v>
      </c>
      <c r="F35" s="615"/>
      <c r="G35" s="615"/>
      <c r="H35" s="615"/>
      <c r="I35" s="615"/>
      <c r="J35" s="615"/>
      <c r="K35" s="615"/>
      <c r="L35" s="615"/>
      <c r="M35" s="615"/>
      <c r="N35" s="615"/>
      <c r="O35" s="615"/>
      <c r="P35" s="615"/>
      <c r="Q35" s="615"/>
      <c r="R35" s="615"/>
      <c r="S35" s="615"/>
      <c r="T35" s="207"/>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07"/>
      <c r="AM35" s="614" t="str">
        <f t="shared" ref="AM35:AM43" si="0">IF(AO35="","",AM34+1)</f>
        <v/>
      </c>
      <c r="AN35" s="614"/>
      <c r="AO35" s="615"/>
      <c r="AP35" s="615"/>
      <c r="AQ35" s="615"/>
      <c r="AR35" s="615"/>
      <c r="AS35" s="615"/>
      <c r="AT35" s="615"/>
      <c r="AU35" s="615"/>
      <c r="AV35" s="615"/>
      <c r="AW35" s="615"/>
      <c r="AX35" s="615"/>
      <c r="AY35" s="615"/>
      <c r="AZ35" s="615"/>
      <c r="BA35" s="615"/>
      <c r="BB35" s="615"/>
      <c r="BC35" s="615"/>
      <c r="BD35" s="207"/>
      <c r="BE35" s="614">
        <f t="shared" ref="BE35:BE43" si="1">IF(BG35="","",BE34+1)</f>
        <v>8</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207"/>
      <c r="BW35" s="614">
        <f t="shared" ref="BW35:BW43" si="2">IF(BY35="","",BW34+1)</f>
        <v>10</v>
      </c>
      <c r="BX35" s="614"/>
      <c r="BY35" s="615" t="str">
        <f>IF('各会計、関係団体の財政状況及び健全化判断比率'!B69="","",'各会計、関係団体の財政状況及び健全化判断比率'!B69)</f>
        <v>上川教育研修センター</v>
      </c>
      <c r="BZ35" s="615"/>
      <c r="CA35" s="615"/>
      <c r="CB35" s="615"/>
      <c r="CC35" s="615"/>
      <c r="CD35" s="615"/>
      <c r="CE35" s="615"/>
      <c r="CF35" s="615"/>
      <c r="CG35" s="615"/>
      <c r="CH35" s="615"/>
      <c r="CI35" s="615"/>
      <c r="CJ35" s="615"/>
      <c r="CK35" s="615"/>
      <c r="CL35" s="615"/>
      <c r="CM35" s="615"/>
      <c r="CN35" s="207"/>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04"/>
      <c r="DG35" s="616" t="str">
        <f>IF('各会計、関係団体の財政状況及び健全化判断比率'!BR8="","",'各会計、関係団体の財政状況及び健全化判断比率'!BR8)</f>
        <v/>
      </c>
      <c r="DH35" s="616"/>
      <c r="DI35" s="211"/>
      <c r="DJ35" s="179"/>
      <c r="DK35" s="179"/>
      <c r="DL35" s="179"/>
      <c r="DM35" s="179"/>
      <c r="DN35" s="179"/>
      <c r="DO35" s="179"/>
    </row>
    <row r="36" spans="1:119" ht="32.25" customHeight="1" x14ac:dyDescent="0.15">
      <c r="A36" s="180"/>
      <c r="B36" s="206"/>
      <c r="C36" s="614">
        <f>IF(E36="","",C35+1)</f>
        <v>3</v>
      </c>
      <c r="D36" s="614"/>
      <c r="E36" s="615" t="str">
        <f>IF('各会計、関係団体の財政状況及び健全化判断比率'!B9="","",'各会計、関係団体の財政状況及び健全化判断比率'!B9)</f>
        <v>占冠村歯科診療所事業特別会計</v>
      </c>
      <c r="F36" s="615"/>
      <c r="G36" s="615"/>
      <c r="H36" s="615"/>
      <c r="I36" s="615"/>
      <c r="J36" s="615"/>
      <c r="K36" s="615"/>
      <c r="L36" s="615"/>
      <c r="M36" s="615"/>
      <c r="N36" s="615"/>
      <c r="O36" s="615"/>
      <c r="P36" s="615"/>
      <c r="Q36" s="615"/>
      <c r="R36" s="615"/>
      <c r="S36" s="615"/>
      <c r="T36" s="207"/>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07"/>
      <c r="AM36" s="614" t="str">
        <f t="shared" si="0"/>
        <v/>
      </c>
      <c r="AN36" s="614"/>
      <c r="AO36" s="615"/>
      <c r="AP36" s="615"/>
      <c r="AQ36" s="615"/>
      <c r="AR36" s="615"/>
      <c r="AS36" s="615"/>
      <c r="AT36" s="615"/>
      <c r="AU36" s="615"/>
      <c r="AV36" s="615"/>
      <c r="AW36" s="615"/>
      <c r="AX36" s="615"/>
      <c r="AY36" s="615"/>
      <c r="AZ36" s="615"/>
      <c r="BA36" s="615"/>
      <c r="BB36" s="615"/>
      <c r="BC36" s="615"/>
      <c r="BD36" s="207"/>
      <c r="BE36" s="614" t="str">
        <f t="shared" si="1"/>
        <v/>
      </c>
      <c r="BF36" s="614"/>
      <c r="BG36" s="615"/>
      <c r="BH36" s="615"/>
      <c r="BI36" s="615"/>
      <c r="BJ36" s="615"/>
      <c r="BK36" s="615"/>
      <c r="BL36" s="615"/>
      <c r="BM36" s="615"/>
      <c r="BN36" s="615"/>
      <c r="BO36" s="615"/>
      <c r="BP36" s="615"/>
      <c r="BQ36" s="615"/>
      <c r="BR36" s="615"/>
      <c r="BS36" s="615"/>
      <c r="BT36" s="615"/>
      <c r="BU36" s="615"/>
      <c r="BV36" s="207"/>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07"/>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04"/>
      <c r="DG36" s="616" t="str">
        <f>IF('各会計、関係団体の財政状況及び健全化判断比率'!BR9="","",'各会計、関係団体の財政状況及び健全化判断比率'!BR9)</f>
        <v/>
      </c>
      <c r="DH36" s="616"/>
      <c r="DI36" s="211"/>
      <c r="DJ36" s="179"/>
      <c r="DK36" s="179"/>
      <c r="DL36" s="179"/>
      <c r="DM36" s="179"/>
      <c r="DN36" s="179"/>
      <c r="DO36" s="179"/>
    </row>
    <row r="37" spans="1:119" ht="32.25" customHeight="1" x14ac:dyDescent="0.15">
      <c r="A37" s="180"/>
      <c r="B37" s="206"/>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07"/>
      <c r="U37" s="614" t="str">
        <f t="shared" si="4"/>
        <v/>
      </c>
      <c r="V37" s="614"/>
      <c r="W37" s="615"/>
      <c r="X37" s="615"/>
      <c r="Y37" s="615"/>
      <c r="Z37" s="615"/>
      <c r="AA37" s="615"/>
      <c r="AB37" s="615"/>
      <c r="AC37" s="615"/>
      <c r="AD37" s="615"/>
      <c r="AE37" s="615"/>
      <c r="AF37" s="615"/>
      <c r="AG37" s="615"/>
      <c r="AH37" s="615"/>
      <c r="AI37" s="615"/>
      <c r="AJ37" s="615"/>
      <c r="AK37" s="615"/>
      <c r="AL37" s="207"/>
      <c r="AM37" s="614" t="str">
        <f t="shared" si="0"/>
        <v/>
      </c>
      <c r="AN37" s="614"/>
      <c r="AO37" s="615"/>
      <c r="AP37" s="615"/>
      <c r="AQ37" s="615"/>
      <c r="AR37" s="615"/>
      <c r="AS37" s="615"/>
      <c r="AT37" s="615"/>
      <c r="AU37" s="615"/>
      <c r="AV37" s="615"/>
      <c r="AW37" s="615"/>
      <c r="AX37" s="615"/>
      <c r="AY37" s="615"/>
      <c r="AZ37" s="615"/>
      <c r="BA37" s="615"/>
      <c r="BB37" s="615"/>
      <c r="BC37" s="615"/>
      <c r="BD37" s="207"/>
      <c r="BE37" s="614" t="str">
        <f t="shared" si="1"/>
        <v/>
      </c>
      <c r="BF37" s="614"/>
      <c r="BG37" s="615"/>
      <c r="BH37" s="615"/>
      <c r="BI37" s="615"/>
      <c r="BJ37" s="615"/>
      <c r="BK37" s="615"/>
      <c r="BL37" s="615"/>
      <c r="BM37" s="615"/>
      <c r="BN37" s="615"/>
      <c r="BO37" s="615"/>
      <c r="BP37" s="615"/>
      <c r="BQ37" s="615"/>
      <c r="BR37" s="615"/>
      <c r="BS37" s="615"/>
      <c r="BT37" s="615"/>
      <c r="BU37" s="615"/>
      <c r="BV37" s="207"/>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07"/>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04"/>
      <c r="DG37" s="616" t="str">
        <f>IF('各会計、関係団体の財政状況及び健全化判断比率'!BR10="","",'各会計、関係団体の財政状況及び健全化判断比率'!BR10)</f>
        <v/>
      </c>
      <c r="DH37" s="616"/>
      <c r="DI37" s="211"/>
      <c r="DJ37" s="179"/>
      <c r="DK37" s="179"/>
      <c r="DL37" s="179"/>
      <c r="DM37" s="179"/>
      <c r="DN37" s="179"/>
      <c r="DO37" s="179"/>
    </row>
    <row r="38" spans="1:119" ht="32.25" customHeight="1" x14ac:dyDescent="0.15">
      <c r="A38" s="180"/>
      <c r="B38" s="206"/>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07"/>
      <c r="U38" s="614" t="str">
        <f t="shared" si="4"/>
        <v/>
      </c>
      <c r="V38" s="614"/>
      <c r="W38" s="615"/>
      <c r="X38" s="615"/>
      <c r="Y38" s="615"/>
      <c r="Z38" s="615"/>
      <c r="AA38" s="615"/>
      <c r="AB38" s="615"/>
      <c r="AC38" s="615"/>
      <c r="AD38" s="615"/>
      <c r="AE38" s="615"/>
      <c r="AF38" s="615"/>
      <c r="AG38" s="615"/>
      <c r="AH38" s="615"/>
      <c r="AI38" s="615"/>
      <c r="AJ38" s="615"/>
      <c r="AK38" s="615"/>
      <c r="AL38" s="207"/>
      <c r="AM38" s="614" t="str">
        <f t="shared" si="0"/>
        <v/>
      </c>
      <c r="AN38" s="614"/>
      <c r="AO38" s="615"/>
      <c r="AP38" s="615"/>
      <c r="AQ38" s="615"/>
      <c r="AR38" s="615"/>
      <c r="AS38" s="615"/>
      <c r="AT38" s="615"/>
      <c r="AU38" s="615"/>
      <c r="AV38" s="615"/>
      <c r="AW38" s="615"/>
      <c r="AX38" s="615"/>
      <c r="AY38" s="615"/>
      <c r="AZ38" s="615"/>
      <c r="BA38" s="615"/>
      <c r="BB38" s="615"/>
      <c r="BC38" s="615"/>
      <c r="BD38" s="207"/>
      <c r="BE38" s="614" t="str">
        <f t="shared" si="1"/>
        <v/>
      </c>
      <c r="BF38" s="614"/>
      <c r="BG38" s="615"/>
      <c r="BH38" s="615"/>
      <c r="BI38" s="615"/>
      <c r="BJ38" s="615"/>
      <c r="BK38" s="615"/>
      <c r="BL38" s="615"/>
      <c r="BM38" s="615"/>
      <c r="BN38" s="615"/>
      <c r="BO38" s="615"/>
      <c r="BP38" s="615"/>
      <c r="BQ38" s="615"/>
      <c r="BR38" s="615"/>
      <c r="BS38" s="615"/>
      <c r="BT38" s="615"/>
      <c r="BU38" s="615"/>
      <c r="BV38" s="207"/>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07"/>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04"/>
      <c r="DG38" s="616" t="str">
        <f>IF('各会計、関係団体の財政状況及び健全化判断比率'!BR11="","",'各会計、関係団体の財政状況及び健全化判断比率'!BR11)</f>
        <v/>
      </c>
      <c r="DH38" s="616"/>
      <c r="DI38" s="211"/>
      <c r="DJ38" s="179"/>
      <c r="DK38" s="179"/>
      <c r="DL38" s="179"/>
      <c r="DM38" s="179"/>
      <c r="DN38" s="179"/>
      <c r="DO38" s="179"/>
    </row>
    <row r="39" spans="1:119" ht="32.25" customHeight="1" x14ac:dyDescent="0.15">
      <c r="A39" s="180"/>
      <c r="B39" s="206"/>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07"/>
      <c r="U39" s="614" t="str">
        <f t="shared" si="4"/>
        <v/>
      </c>
      <c r="V39" s="614"/>
      <c r="W39" s="615"/>
      <c r="X39" s="615"/>
      <c r="Y39" s="615"/>
      <c r="Z39" s="615"/>
      <c r="AA39" s="615"/>
      <c r="AB39" s="615"/>
      <c r="AC39" s="615"/>
      <c r="AD39" s="615"/>
      <c r="AE39" s="615"/>
      <c r="AF39" s="615"/>
      <c r="AG39" s="615"/>
      <c r="AH39" s="615"/>
      <c r="AI39" s="615"/>
      <c r="AJ39" s="615"/>
      <c r="AK39" s="615"/>
      <c r="AL39" s="207"/>
      <c r="AM39" s="614" t="str">
        <f t="shared" si="0"/>
        <v/>
      </c>
      <c r="AN39" s="614"/>
      <c r="AO39" s="615"/>
      <c r="AP39" s="615"/>
      <c r="AQ39" s="615"/>
      <c r="AR39" s="615"/>
      <c r="AS39" s="615"/>
      <c r="AT39" s="615"/>
      <c r="AU39" s="615"/>
      <c r="AV39" s="615"/>
      <c r="AW39" s="615"/>
      <c r="AX39" s="615"/>
      <c r="AY39" s="615"/>
      <c r="AZ39" s="615"/>
      <c r="BA39" s="615"/>
      <c r="BB39" s="615"/>
      <c r="BC39" s="615"/>
      <c r="BD39" s="207"/>
      <c r="BE39" s="614" t="str">
        <f t="shared" si="1"/>
        <v/>
      </c>
      <c r="BF39" s="614"/>
      <c r="BG39" s="615"/>
      <c r="BH39" s="615"/>
      <c r="BI39" s="615"/>
      <c r="BJ39" s="615"/>
      <c r="BK39" s="615"/>
      <c r="BL39" s="615"/>
      <c r="BM39" s="615"/>
      <c r="BN39" s="615"/>
      <c r="BO39" s="615"/>
      <c r="BP39" s="615"/>
      <c r="BQ39" s="615"/>
      <c r="BR39" s="615"/>
      <c r="BS39" s="615"/>
      <c r="BT39" s="615"/>
      <c r="BU39" s="615"/>
      <c r="BV39" s="207"/>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07"/>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04"/>
      <c r="DG39" s="616" t="str">
        <f>IF('各会計、関係団体の財政状況及び健全化判断比率'!BR12="","",'各会計、関係団体の財政状況及び健全化判断比率'!BR12)</f>
        <v/>
      </c>
      <c r="DH39" s="616"/>
      <c r="DI39" s="211"/>
      <c r="DJ39" s="179"/>
      <c r="DK39" s="179"/>
      <c r="DL39" s="179"/>
      <c r="DM39" s="179"/>
      <c r="DN39" s="179"/>
      <c r="DO39" s="179"/>
    </row>
    <row r="40" spans="1:119" ht="32.25" customHeight="1" x14ac:dyDescent="0.15">
      <c r="A40" s="180"/>
      <c r="B40" s="206"/>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07"/>
      <c r="U40" s="614" t="str">
        <f t="shared" si="4"/>
        <v/>
      </c>
      <c r="V40" s="614"/>
      <c r="W40" s="615"/>
      <c r="X40" s="615"/>
      <c r="Y40" s="615"/>
      <c r="Z40" s="615"/>
      <c r="AA40" s="615"/>
      <c r="AB40" s="615"/>
      <c r="AC40" s="615"/>
      <c r="AD40" s="615"/>
      <c r="AE40" s="615"/>
      <c r="AF40" s="615"/>
      <c r="AG40" s="615"/>
      <c r="AH40" s="615"/>
      <c r="AI40" s="615"/>
      <c r="AJ40" s="615"/>
      <c r="AK40" s="615"/>
      <c r="AL40" s="207"/>
      <c r="AM40" s="614" t="str">
        <f t="shared" si="0"/>
        <v/>
      </c>
      <c r="AN40" s="614"/>
      <c r="AO40" s="615"/>
      <c r="AP40" s="615"/>
      <c r="AQ40" s="615"/>
      <c r="AR40" s="615"/>
      <c r="AS40" s="615"/>
      <c r="AT40" s="615"/>
      <c r="AU40" s="615"/>
      <c r="AV40" s="615"/>
      <c r="AW40" s="615"/>
      <c r="AX40" s="615"/>
      <c r="AY40" s="615"/>
      <c r="AZ40" s="615"/>
      <c r="BA40" s="615"/>
      <c r="BB40" s="615"/>
      <c r="BC40" s="615"/>
      <c r="BD40" s="207"/>
      <c r="BE40" s="614" t="str">
        <f t="shared" si="1"/>
        <v/>
      </c>
      <c r="BF40" s="614"/>
      <c r="BG40" s="615"/>
      <c r="BH40" s="615"/>
      <c r="BI40" s="615"/>
      <c r="BJ40" s="615"/>
      <c r="BK40" s="615"/>
      <c r="BL40" s="615"/>
      <c r="BM40" s="615"/>
      <c r="BN40" s="615"/>
      <c r="BO40" s="615"/>
      <c r="BP40" s="615"/>
      <c r="BQ40" s="615"/>
      <c r="BR40" s="615"/>
      <c r="BS40" s="615"/>
      <c r="BT40" s="615"/>
      <c r="BU40" s="615"/>
      <c r="BV40" s="207"/>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07"/>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04"/>
      <c r="DG40" s="616" t="str">
        <f>IF('各会計、関係団体の財政状況及び健全化判断比率'!BR13="","",'各会計、関係団体の財政状況及び健全化判断比率'!BR13)</f>
        <v/>
      </c>
      <c r="DH40" s="616"/>
      <c r="DI40" s="211"/>
      <c r="DJ40" s="179"/>
      <c r="DK40" s="179"/>
      <c r="DL40" s="179"/>
      <c r="DM40" s="179"/>
      <c r="DN40" s="179"/>
      <c r="DO40" s="179"/>
    </row>
    <row r="41" spans="1:119" ht="32.25" customHeight="1" x14ac:dyDescent="0.15">
      <c r="A41" s="180"/>
      <c r="B41" s="206"/>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07"/>
      <c r="U41" s="614" t="str">
        <f t="shared" si="4"/>
        <v/>
      </c>
      <c r="V41" s="614"/>
      <c r="W41" s="615"/>
      <c r="X41" s="615"/>
      <c r="Y41" s="615"/>
      <c r="Z41" s="615"/>
      <c r="AA41" s="615"/>
      <c r="AB41" s="615"/>
      <c r="AC41" s="615"/>
      <c r="AD41" s="615"/>
      <c r="AE41" s="615"/>
      <c r="AF41" s="615"/>
      <c r="AG41" s="615"/>
      <c r="AH41" s="615"/>
      <c r="AI41" s="615"/>
      <c r="AJ41" s="615"/>
      <c r="AK41" s="615"/>
      <c r="AL41" s="207"/>
      <c r="AM41" s="614" t="str">
        <f t="shared" si="0"/>
        <v/>
      </c>
      <c r="AN41" s="614"/>
      <c r="AO41" s="615"/>
      <c r="AP41" s="615"/>
      <c r="AQ41" s="615"/>
      <c r="AR41" s="615"/>
      <c r="AS41" s="615"/>
      <c r="AT41" s="615"/>
      <c r="AU41" s="615"/>
      <c r="AV41" s="615"/>
      <c r="AW41" s="615"/>
      <c r="AX41" s="615"/>
      <c r="AY41" s="615"/>
      <c r="AZ41" s="615"/>
      <c r="BA41" s="615"/>
      <c r="BB41" s="615"/>
      <c r="BC41" s="615"/>
      <c r="BD41" s="207"/>
      <c r="BE41" s="614" t="str">
        <f t="shared" si="1"/>
        <v/>
      </c>
      <c r="BF41" s="614"/>
      <c r="BG41" s="615"/>
      <c r="BH41" s="615"/>
      <c r="BI41" s="615"/>
      <c r="BJ41" s="615"/>
      <c r="BK41" s="615"/>
      <c r="BL41" s="615"/>
      <c r="BM41" s="615"/>
      <c r="BN41" s="615"/>
      <c r="BO41" s="615"/>
      <c r="BP41" s="615"/>
      <c r="BQ41" s="615"/>
      <c r="BR41" s="615"/>
      <c r="BS41" s="615"/>
      <c r="BT41" s="615"/>
      <c r="BU41" s="615"/>
      <c r="BV41" s="207"/>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07"/>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04"/>
      <c r="DG41" s="616" t="str">
        <f>IF('各会計、関係団体の財政状況及び健全化判断比率'!BR14="","",'各会計、関係団体の財政状況及び健全化判断比率'!BR14)</f>
        <v/>
      </c>
      <c r="DH41" s="616"/>
      <c r="DI41" s="211"/>
      <c r="DJ41" s="179"/>
      <c r="DK41" s="179"/>
      <c r="DL41" s="179"/>
      <c r="DM41" s="179"/>
      <c r="DN41" s="179"/>
      <c r="DO41" s="179"/>
    </row>
    <row r="42" spans="1:119" ht="32.25" customHeight="1" x14ac:dyDescent="0.15">
      <c r="A42" s="179"/>
      <c r="B42" s="206"/>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07"/>
      <c r="U42" s="614" t="str">
        <f t="shared" si="4"/>
        <v/>
      </c>
      <c r="V42" s="614"/>
      <c r="W42" s="615"/>
      <c r="X42" s="615"/>
      <c r="Y42" s="615"/>
      <c r="Z42" s="615"/>
      <c r="AA42" s="615"/>
      <c r="AB42" s="615"/>
      <c r="AC42" s="615"/>
      <c r="AD42" s="615"/>
      <c r="AE42" s="615"/>
      <c r="AF42" s="615"/>
      <c r="AG42" s="615"/>
      <c r="AH42" s="615"/>
      <c r="AI42" s="615"/>
      <c r="AJ42" s="615"/>
      <c r="AK42" s="615"/>
      <c r="AL42" s="207"/>
      <c r="AM42" s="614" t="str">
        <f t="shared" si="0"/>
        <v/>
      </c>
      <c r="AN42" s="614"/>
      <c r="AO42" s="615"/>
      <c r="AP42" s="615"/>
      <c r="AQ42" s="615"/>
      <c r="AR42" s="615"/>
      <c r="AS42" s="615"/>
      <c r="AT42" s="615"/>
      <c r="AU42" s="615"/>
      <c r="AV42" s="615"/>
      <c r="AW42" s="615"/>
      <c r="AX42" s="615"/>
      <c r="AY42" s="615"/>
      <c r="AZ42" s="615"/>
      <c r="BA42" s="615"/>
      <c r="BB42" s="615"/>
      <c r="BC42" s="615"/>
      <c r="BD42" s="207"/>
      <c r="BE42" s="614" t="str">
        <f t="shared" si="1"/>
        <v/>
      </c>
      <c r="BF42" s="614"/>
      <c r="BG42" s="615"/>
      <c r="BH42" s="615"/>
      <c r="BI42" s="615"/>
      <c r="BJ42" s="615"/>
      <c r="BK42" s="615"/>
      <c r="BL42" s="615"/>
      <c r="BM42" s="615"/>
      <c r="BN42" s="615"/>
      <c r="BO42" s="615"/>
      <c r="BP42" s="615"/>
      <c r="BQ42" s="615"/>
      <c r="BR42" s="615"/>
      <c r="BS42" s="615"/>
      <c r="BT42" s="615"/>
      <c r="BU42" s="615"/>
      <c r="BV42" s="207"/>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07"/>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04"/>
      <c r="DG42" s="616" t="str">
        <f>IF('各会計、関係団体の財政状況及び健全化判断比率'!BR15="","",'各会計、関係団体の財政状況及び健全化判断比率'!BR15)</f>
        <v/>
      </c>
      <c r="DH42" s="616"/>
      <c r="DI42" s="211"/>
      <c r="DJ42" s="179"/>
      <c r="DK42" s="179"/>
      <c r="DL42" s="179"/>
      <c r="DM42" s="179"/>
      <c r="DN42" s="179"/>
      <c r="DO42" s="179"/>
    </row>
    <row r="43" spans="1:119" ht="32.25" customHeight="1" x14ac:dyDescent="0.15">
      <c r="A43" s="179"/>
      <c r="B43" s="206"/>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07"/>
      <c r="U43" s="614" t="str">
        <f t="shared" si="4"/>
        <v/>
      </c>
      <c r="V43" s="614"/>
      <c r="W43" s="615"/>
      <c r="X43" s="615"/>
      <c r="Y43" s="615"/>
      <c r="Z43" s="615"/>
      <c r="AA43" s="615"/>
      <c r="AB43" s="615"/>
      <c r="AC43" s="615"/>
      <c r="AD43" s="615"/>
      <c r="AE43" s="615"/>
      <c r="AF43" s="615"/>
      <c r="AG43" s="615"/>
      <c r="AH43" s="615"/>
      <c r="AI43" s="615"/>
      <c r="AJ43" s="615"/>
      <c r="AK43" s="615"/>
      <c r="AL43" s="207"/>
      <c r="AM43" s="614" t="str">
        <f t="shared" si="0"/>
        <v/>
      </c>
      <c r="AN43" s="614"/>
      <c r="AO43" s="615"/>
      <c r="AP43" s="615"/>
      <c r="AQ43" s="615"/>
      <c r="AR43" s="615"/>
      <c r="AS43" s="615"/>
      <c r="AT43" s="615"/>
      <c r="AU43" s="615"/>
      <c r="AV43" s="615"/>
      <c r="AW43" s="615"/>
      <c r="AX43" s="615"/>
      <c r="AY43" s="615"/>
      <c r="AZ43" s="615"/>
      <c r="BA43" s="615"/>
      <c r="BB43" s="615"/>
      <c r="BC43" s="615"/>
      <c r="BD43" s="207"/>
      <c r="BE43" s="614" t="str">
        <f t="shared" si="1"/>
        <v/>
      </c>
      <c r="BF43" s="614"/>
      <c r="BG43" s="615"/>
      <c r="BH43" s="615"/>
      <c r="BI43" s="615"/>
      <c r="BJ43" s="615"/>
      <c r="BK43" s="615"/>
      <c r="BL43" s="615"/>
      <c r="BM43" s="615"/>
      <c r="BN43" s="615"/>
      <c r="BO43" s="615"/>
      <c r="BP43" s="615"/>
      <c r="BQ43" s="615"/>
      <c r="BR43" s="615"/>
      <c r="BS43" s="615"/>
      <c r="BT43" s="615"/>
      <c r="BU43" s="615"/>
      <c r="BV43" s="207"/>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07"/>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04"/>
      <c r="DG43" s="616" t="str">
        <f>IF('各会計、関係団体の財政状況及び健全化判断比率'!BR16="","",'各会計、関係団体の財政状況及び健全化判断比率'!BR16)</f>
        <v/>
      </c>
      <c r="DH43" s="616"/>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202</v>
      </c>
      <c r="C46" s="179"/>
      <c r="D46" s="179"/>
      <c r="E46" s="179" t="s">
        <v>203</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204</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205</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206</v>
      </c>
    </row>
    <row r="50" spans="5:5" x14ac:dyDescent="0.15">
      <c r="E50" s="181" t="s">
        <v>207</v>
      </c>
    </row>
    <row r="51" spans="5:5" x14ac:dyDescent="0.15">
      <c r="E51" s="181" t="s">
        <v>208</v>
      </c>
    </row>
    <row r="52" spans="5:5" x14ac:dyDescent="0.15">
      <c r="E52" s="181"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K+HUbXe2z+ceUtkoX8XLtZDjfLQdxmPNwgQ4PzuVOM1TOq4AW88C201nf9Wjc3rUmhyDdr7kuEqR0naN0gJtg==" saltValue="dy2LOlglYxA8ImLD49rY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5" t="s">
        <v>555</v>
      </c>
      <c r="D34" s="1205"/>
      <c r="E34" s="1206"/>
      <c r="F34" s="32">
        <v>2.59</v>
      </c>
      <c r="G34" s="33">
        <v>4.33</v>
      </c>
      <c r="H34" s="33">
        <v>3.83</v>
      </c>
      <c r="I34" s="33">
        <v>2.2999999999999998</v>
      </c>
      <c r="J34" s="34">
        <v>3.17</v>
      </c>
      <c r="K34" s="22"/>
      <c r="L34" s="22"/>
      <c r="M34" s="22"/>
      <c r="N34" s="22"/>
      <c r="O34" s="22"/>
      <c r="P34" s="22"/>
    </row>
    <row r="35" spans="1:16" ht="39" customHeight="1" x14ac:dyDescent="0.15">
      <c r="A35" s="22"/>
      <c r="B35" s="35"/>
      <c r="C35" s="1199" t="s">
        <v>556</v>
      </c>
      <c r="D35" s="1200"/>
      <c r="E35" s="1201"/>
      <c r="F35" s="36">
        <v>0.82</v>
      </c>
      <c r="G35" s="37">
        <v>0.39</v>
      </c>
      <c r="H35" s="37">
        <v>0.42</v>
      </c>
      <c r="I35" s="37">
        <v>0.39</v>
      </c>
      <c r="J35" s="38">
        <v>0.46</v>
      </c>
      <c r="K35" s="22"/>
      <c r="L35" s="22"/>
      <c r="M35" s="22"/>
      <c r="N35" s="22"/>
      <c r="O35" s="22"/>
      <c r="P35" s="22"/>
    </row>
    <row r="36" spans="1:16" ht="39" customHeight="1" x14ac:dyDescent="0.15">
      <c r="A36" s="22"/>
      <c r="B36" s="35"/>
      <c r="C36" s="1199" t="s">
        <v>557</v>
      </c>
      <c r="D36" s="1200"/>
      <c r="E36" s="1201"/>
      <c r="F36" s="36">
        <v>0.11</v>
      </c>
      <c r="G36" s="37">
        <v>0.11</v>
      </c>
      <c r="H36" s="37">
        <v>0.1</v>
      </c>
      <c r="I36" s="37">
        <v>0.15</v>
      </c>
      <c r="J36" s="38">
        <v>0.2</v>
      </c>
      <c r="K36" s="22"/>
      <c r="L36" s="22"/>
      <c r="M36" s="22"/>
      <c r="N36" s="22"/>
      <c r="O36" s="22"/>
      <c r="P36" s="22"/>
    </row>
    <row r="37" spans="1:16" ht="39" customHeight="1" x14ac:dyDescent="0.15">
      <c r="A37" s="22"/>
      <c r="B37" s="35"/>
      <c r="C37" s="1199" t="s">
        <v>558</v>
      </c>
      <c r="D37" s="1200"/>
      <c r="E37" s="1201"/>
      <c r="F37" s="36">
        <v>0.27</v>
      </c>
      <c r="G37" s="37">
        <v>0.08</v>
      </c>
      <c r="H37" s="37">
        <v>0.19</v>
      </c>
      <c r="I37" s="37">
        <v>0.15</v>
      </c>
      <c r="J37" s="38">
        <v>0.19</v>
      </c>
      <c r="K37" s="22"/>
      <c r="L37" s="22"/>
      <c r="M37" s="22"/>
      <c r="N37" s="22"/>
      <c r="O37" s="22"/>
      <c r="P37" s="22"/>
    </row>
    <row r="38" spans="1:16" ht="39" customHeight="1" x14ac:dyDescent="0.15">
      <c r="A38" s="22"/>
      <c r="B38" s="35"/>
      <c r="C38" s="1199" t="s">
        <v>559</v>
      </c>
      <c r="D38" s="1200"/>
      <c r="E38" s="1201"/>
      <c r="F38" s="36">
        <v>0.18</v>
      </c>
      <c r="G38" s="37">
        <v>0.24</v>
      </c>
      <c r="H38" s="37">
        <v>0.15</v>
      </c>
      <c r="I38" s="37">
        <v>0.15</v>
      </c>
      <c r="J38" s="38">
        <v>0.16</v>
      </c>
      <c r="K38" s="22"/>
      <c r="L38" s="22"/>
      <c r="M38" s="22"/>
      <c r="N38" s="22"/>
      <c r="O38" s="22"/>
      <c r="P38" s="22"/>
    </row>
    <row r="39" spans="1:16" ht="39" customHeight="1" x14ac:dyDescent="0.15">
      <c r="A39" s="22"/>
      <c r="B39" s="35"/>
      <c r="C39" s="1199" t="s">
        <v>560</v>
      </c>
      <c r="D39" s="1200"/>
      <c r="E39" s="1201"/>
      <c r="F39" s="36">
        <v>0.56999999999999995</v>
      </c>
      <c r="G39" s="37">
        <v>0.56000000000000005</v>
      </c>
      <c r="H39" s="37">
        <v>0.17</v>
      </c>
      <c r="I39" s="37">
        <v>0.19</v>
      </c>
      <c r="J39" s="38">
        <v>0.11</v>
      </c>
      <c r="K39" s="22"/>
      <c r="L39" s="22"/>
      <c r="M39" s="22"/>
      <c r="N39" s="22"/>
      <c r="O39" s="22"/>
      <c r="P39" s="22"/>
    </row>
    <row r="40" spans="1:16" ht="39" customHeight="1" x14ac:dyDescent="0.15">
      <c r="A40" s="22"/>
      <c r="B40" s="35"/>
      <c r="C40" s="1199" t="s">
        <v>561</v>
      </c>
      <c r="D40" s="1200"/>
      <c r="E40" s="1201"/>
      <c r="F40" s="36">
        <v>0.13</v>
      </c>
      <c r="G40" s="37">
        <v>0.2</v>
      </c>
      <c r="H40" s="37">
        <v>0.1</v>
      </c>
      <c r="I40" s="37">
        <v>0.05</v>
      </c>
      <c r="J40" s="38">
        <v>0.02</v>
      </c>
      <c r="K40" s="22"/>
      <c r="L40" s="22"/>
      <c r="M40" s="22"/>
      <c r="N40" s="22"/>
      <c r="O40" s="22"/>
      <c r="P40" s="22"/>
    </row>
    <row r="41" spans="1:16" ht="39" customHeight="1" x14ac:dyDescent="0.15">
      <c r="A41" s="22"/>
      <c r="B41" s="35"/>
      <c r="C41" s="1199" t="s">
        <v>562</v>
      </c>
      <c r="D41" s="1200"/>
      <c r="E41" s="1201"/>
      <c r="F41" s="36">
        <v>0.02</v>
      </c>
      <c r="G41" s="37">
        <v>0.04</v>
      </c>
      <c r="H41" s="37">
        <v>0.03</v>
      </c>
      <c r="I41" s="37">
        <v>0.01</v>
      </c>
      <c r="J41" s="38">
        <v>0.02</v>
      </c>
      <c r="K41" s="22"/>
      <c r="L41" s="22"/>
      <c r="M41" s="22"/>
      <c r="N41" s="22"/>
      <c r="O41" s="22"/>
      <c r="P41" s="22"/>
    </row>
    <row r="42" spans="1:16" ht="39" customHeight="1" x14ac:dyDescent="0.15">
      <c r="A42" s="22"/>
      <c r="B42" s="39"/>
      <c r="C42" s="1199" t="s">
        <v>563</v>
      </c>
      <c r="D42" s="1200"/>
      <c r="E42" s="1201"/>
      <c r="F42" s="36" t="s">
        <v>504</v>
      </c>
      <c r="G42" s="37" t="s">
        <v>504</v>
      </c>
      <c r="H42" s="37" t="s">
        <v>504</v>
      </c>
      <c r="I42" s="37" t="s">
        <v>504</v>
      </c>
      <c r="J42" s="38" t="s">
        <v>504</v>
      </c>
      <c r="K42" s="22"/>
      <c r="L42" s="22"/>
      <c r="M42" s="22"/>
      <c r="N42" s="22"/>
      <c r="O42" s="22"/>
      <c r="P42" s="22"/>
    </row>
    <row r="43" spans="1:16" ht="39" customHeight="1" thickBot="1" x14ac:dyDescent="0.2">
      <c r="A43" s="22"/>
      <c r="B43" s="40"/>
      <c r="C43" s="1202" t="s">
        <v>564</v>
      </c>
      <c r="D43" s="1203"/>
      <c r="E43" s="1204"/>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v1P2O3qUISndl7wizqCxFmU6mg/MWqPhRvl52SGSN9koSH6jp6/eIFKjNxqgQpIlLb3/KgfSSBVoiOsnsxC6A==" saltValue="wLY2SpDXcBqY/T+LO/Ix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A43"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239</v>
      </c>
      <c r="L45" s="60">
        <v>248</v>
      </c>
      <c r="M45" s="60">
        <v>275</v>
      </c>
      <c r="N45" s="60">
        <v>288</v>
      </c>
      <c r="O45" s="61">
        <v>313</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504</v>
      </c>
      <c r="L46" s="64" t="s">
        <v>504</v>
      </c>
      <c r="M46" s="64" t="s">
        <v>504</v>
      </c>
      <c r="N46" s="64" t="s">
        <v>504</v>
      </c>
      <c r="O46" s="65" t="s">
        <v>504</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504</v>
      </c>
      <c r="L47" s="64" t="s">
        <v>504</v>
      </c>
      <c r="M47" s="64" t="s">
        <v>504</v>
      </c>
      <c r="N47" s="64" t="s">
        <v>504</v>
      </c>
      <c r="O47" s="65" t="s">
        <v>504</v>
      </c>
      <c r="P47" s="48"/>
      <c r="Q47" s="48"/>
      <c r="R47" s="48"/>
      <c r="S47" s="48"/>
      <c r="T47" s="48"/>
      <c r="U47" s="48"/>
    </row>
    <row r="48" spans="1:21" ht="30.75" customHeight="1" x14ac:dyDescent="0.15">
      <c r="A48" s="48"/>
      <c r="B48" s="1209"/>
      <c r="C48" s="1210"/>
      <c r="D48" s="62"/>
      <c r="E48" s="1215" t="s">
        <v>14</v>
      </c>
      <c r="F48" s="1215"/>
      <c r="G48" s="1215"/>
      <c r="H48" s="1215"/>
      <c r="I48" s="1215"/>
      <c r="J48" s="1216"/>
      <c r="K48" s="63">
        <v>59</v>
      </c>
      <c r="L48" s="64">
        <v>65</v>
      </c>
      <c r="M48" s="64">
        <v>61</v>
      </c>
      <c r="N48" s="64">
        <v>57</v>
      </c>
      <c r="O48" s="65">
        <v>56</v>
      </c>
      <c r="P48" s="48"/>
      <c r="Q48" s="48"/>
      <c r="R48" s="48"/>
      <c r="S48" s="48"/>
      <c r="T48" s="48"/>
      <c r="U48" s="48"/>
    </row>
    <row r="49" spans="1:21" ht="30.75" customHeight="1" x14ac:dyDescent="0.15">
      <c r="A49" s="48"/>
      <c r="B49" s="1209"/>
      <c r="C49" s="1210"/>
      <c r="D49" s="62"/>
      <c r="E49" s="1215" t="s">
        <v>15</v>
      </c>
      <c r="F49" s="1215"/>
      <c r="G49" s="1215"/>
      <c r="H49" s="1215"/>
      <c r="I49" s="1215"/>
      <c r="J49" s="1216"/>
      <c r="K49" s="63">
        <v>16</v>
      </c>
      <c r="L49" s="64">
        <v>17</v>
      </c>
      <c r="M49" s="64">
        <v>17</v>
      </c>
      <c r="N49" s="64">
        <v>23</v>
      </c>
      <c r="O49" s="65">
        <v>18</v>
      </c>
      <c r="P49" s="48"/>
      <c r="Q49" s="48"/>
      <c r="R49" s="48"/>
      <c r="S49" s="48"/>
      <c r="T49" s="48"/>
      <c r="U49" s="48"/>
    </row>
    <row r="50" spans="1:21" ht="30.75" customHeight="1" x14ac:dyDescent="0.15">
      <c r="A50" s="48"/>
      <c r="B50" s="1209"/>
      <c r="C50" s="1210"/>
      <c r="D50" s="62"/>
      <c r="E50" s="1215" t="s">
        <v>16</v>
      </c>
      <c r="F50" s="1215"/>
      <c r="G50" s="1215"/>
      <c r="H50" s="1215"/>
      <c r="I50" s="1215"/>
      <c r="J50" s="1216"/>
      <c r="K50" s="63" t="s">
        <v>504</v>
      </c>
      <c r="L50" s="64" t="s">
        <v>504</v>
      </c>
      <c r="M50" s="64" t="s">
        <v>504</v>
      </c>
      <c r="N50" s="64" t="s">
        <v>504</v>
      </c>
      <c r="O50" s="65" t="s">
        <v>504</v>
      </c>
      <c r="P50" s="48"/>
      <c r="Q50" s="48"/>
      <c r="R50" s="48"/>
      <c r="S50" s="48"/>
      <c r="T50" s="48"/>
      <c r="U50" s="48"/>
    </row>
    <row r="51" spans="1:21" ht="30.75" customHeight="1" x14ac:dyDescent="0.15">
      <c r="A51" s="48"/>
      <c r="B51" s="1211"/>
      <c r="C51" s="1212"/>
      <c r="D51" s="66"/>
      <c r="E51" s="1215" t="s">
        <v>17</v>
      </c>
      <c r="F51" s="1215"/>
      <c r="G51" s="1215"/>
      <c r="H51" s="1215"/>
      <c r="I51" s="1215"/>
      <c r="J51" s="1216"/>
      <c r="K51" s="63">
        <v>1</v>
      </c>
      <c r="L51" s="64">
        <v>0</v>
      </c>
      <c r="M51" s="64">
        <v>1</v>
      </c>
      <c r="N51" s="64" t="s">
        <v>504</v>
      </c>
      <c r="O51" s="65">
        <v>0</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227</v>
      </c>
      <c r="L52" s="64">
        <v>244</v>
      </c>
      <c r="M52" s="64">
        <v>254</v>
      </c>
      <c r="N52" s="64">
        <v>264</v>
      </c>
      <c r="O52" s="65">
        <v>275</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88</v>
      </c>
      <c r="L53" s="69">
        <v>86</v>
      </c>
      <c r="M53" s="69">
        <v>100</v>
      </c>
      <c r="N53" s="69">
        <v>104</v>
      </c>
      <c r="O53" s="70">
        <v>112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3" t="s">
        <v>24</v>
      </c>
      <c r="C57" s="1224"/>
      <c r="D57" s="1227" t="s">
        <v>25</v>
      </c>
      <c r="E57" s="1228"/>
      <c r="F57" s="1228"/>
      <c r="G57" s="1228"/>
      <c r="H57" s="1228"/>
      <c r="I57" s="1228"/>
      <c r="J57" s="1229"/>
      <c r="K57" s="379" t="s">
        <v>504</v>
      </c>
      <c r="L57" s="380" t="s">
        <v>504</v>
      </c>
      <c r="M57" s="380" t="s">
        <v>504</v>
      </c>
      <c r="N57" s="380" t="s">
        <v>504</v>
      </c>
      <c r="O57" s="381" t="s">
        <v>504</v>
      </c>
    </row>
    <row r="58" spans="1:21" ht="31.5" customHeight="1" thickBot="1" x14ac:dyDescent="0.2">
      <c r="B58" s="1225"/>
      <c r="C58" s="1226"/>
      <c r="D58" s="1230" t="s">
        <v>26</v>
      </c>
      <c r="E58" s="1231"/>
      <c r="F58" s="1231"/>
      <c r="G58" s="1231"/>
      <c r="H58" s="1231"/>
      <c r="I58" s="1231"/>
      <c r="J58" s="1232"/>
      <c r="K58" s="382" t="s">
        <v>504</v>
      </c>
      <c r="L58" s="383" t="s">
        <v>504</v>
      </c>
      <c r="M58" s="383" t="s">
        <v>504</v>
      </c>
      <c r="N58" s="383" t="s">
        <v>504</v>
      </c>
      <c r="O58" s="384" t="s">
        <v>504</v>
      </c>
    </row>
    <row r="59" spans="1:21" ht="24" customHeight="1" x14ac:dyDescent="0.15">
      <c r="B59" s="82"/>
      <c r="C59" s="82"/>
      <c r="D59" s="83" t="s">
        <v>27</v>
      </c>
      <c r="E59" s="84"/>
      <c r="F59" s="84"/>
      <c r="G59" s="84"/>
      <c r="H59" s="84"/>
      <c r="I59" s="84"/>
      <c r="J59" s="84"/>
      <c r="K59" s="84"/>
      <c r="L59" s="84"/>
      <c r="M59" s="84"/>
      <c r="N59" s="84"/>
      <c r="O59" s="84"/>
    </row>
    <row r="60" spans="1:21" ht="24" customHeight="1" x14ac:dyDescent="0.15">
      <c r="B60" s="85"/>
      <c r="C60" s="85"/>
      <c r="D60" s="83" t="s">
        <v>28</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91j8emttcD/poq++zTQduMGGzX2ZK0oOvMqNfEPhC18hg7jdOeaX2sAvyXssnDA2cPAIgIW2V1yE1GBGLV4vA==" saltValue="JV7cPe82L2w7SMO/XOZY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topLeftCell="A37" zoomScaleSheetLayoutView="100" workbookViewId="0">
      <selection activeCell="N54" sqref="N54"/>
    </sheetView>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8</v>
      </c>
    </row>
    <row r="40" spans="2:13" ht="27.75" customHeight="1" thickBot="1" x14ac:dyDescent="0.2">
      <c r="B40" s="88" t="s">
        <v>9</v>
      </c>
      <c r="C40" s="89"/>
      <c r="D40" s="89"/>
      <c r="E40" s="90"/>
      <c r="F40" s="90"/>
      <c r="G40" s="90"/>
      <c r="H40" s="91" t="s">
        <v>2</v>
      </c>
      <c r="I40" s="92" t="s">
        <v>546</v>
      </c>
      <c r="J40" s="93" t="s">
        <v>547</v>
      </c>
      <c r="K40" s="93" t="s">
        <v>548</v>
      </c>
      <c r="L40" s="93" t="s">
        <v>549</v>
      </c>
      <c r="M40" s="94" t="s">
        <v>550</v>
      </c>
    </row>
    <row r="41" spans="2:13" ht="27.75" customHeight="1" x14ac:dyDescent="0.15">
      <c r="B41" s="1233" t="s">
        <v>29</v>
      </c>
      <c r="C41" s="1234"/>
      <c r="D41" s="95"/>
      <c r="E41" s="1239" t="s">
        <v>30</v>
      </c>
      <c r="F41" s="1239"/>
      <c r="G41" s="1239"/>
      <c r="H41" s="1240"/>
      <c r="I41" s="96">
        <v>3138</v>
      </c>
      <c r="J41" s="97">
        <v>3106</v>
      </c>
      <c r="K41" s="97">
        <v>3095</v>
      </c>
      <c r="L41" s="97">
        <v>2988</v>
      </c>
      <c r="M41" s="98">
        <v>2817</v>
      </c>
    </row>
    <row r="42" spans="2:13" ht="27.75" customHeight="1" x14ac:dyDescent="0.15">
      <c r="B42" s="1235"/>
      <c r="C42" s="1236"/>
      <c r="D42" s="99"/>
      <c r="E42" s="1241" t="s">
        <v>31</v>
      </c>
      <c r="F42" s="1241"/>
      <c r="G42" s="1241"/>
      <c r="H42" s="1242"/>
      <c r="I42" s="100" t="s">
        <v>504</v>
      </c>
      <c r="J42" s="101" t="s">
        <v>504</v>
      </c>
      <c r="K42" s="101" t="s">
        <v>504</v>
      </c>
      <c r="L42" s="101" t="s">
        <v>504</v>
      </c>
      <c r="M42" s="102" t="s">
        <v>504</v>
      </c>
    </row>
    <row r="43" spans="2:13" ht="27.75" customHeight="1" x14ac:dyDescent="0.15">
      <c r="B43" s="1235"/>
      <c r="C43" s="1236"/>
      <c r="D43" s="99"/>
      <c r="E43" s="1241" t="s">
        <v>32</v>
      </c>
      <c r="F43" s="1241"/>
      <c r="G43" s="1241"/>
      <c r="H43" s="1242"/>
      <c r="I43" s="100">
        <v>672</v>
      </c>
      <c r="J43" s="101">
        <v>686</v>
      </c>
      <c r="K43" s="101">
        <v>663</v>
      </c>
      <c r="L43" s="101">
        <v>549</v>
      </c>
      <c r="M43" s="102">
        <v>527</v>
      </c>
    </row>
    <row r="44" spans="2:13" ht="27.75" customHeight="1" x14ac:dyDescent="0.15">
      <c r="B44" s="1235"/>
      <c r="C44" s="1236"/>
      <c r="D44" s="99"/>
      <c r="E44" s="1241" t="s">
        <v>33</v>
      </c>
      <c r="F44" s="1241"/>
      <c r="G44" s="1241"/>
      <c r="H44" s="1242"/>
      <c r="I44" s="100">
        <v>164</v>
      </c>
      <c r="J44" s="101">
        <v>149</v>
      </c>
      <c r="K44" s="101">
        <v>139</v>
      </c>
      <c r="L44" s="101">
        <v>127</v>
      </c>
      <c r="M44" s="102">
        <v>108</v>
      </c>
    </row>
    <row r="45" spans="2:13" ht="27.75" customHeight="1" x14ac:dyDescent="0.15">
      <c r="B45" s="1235"/>
      <c r="C45" s="1236"/>
      <c r="D45" s="99"/>
      <c r="E45" s="1241" t="s">
        <v>34</v>
      </c>
      <c r="F45" s="1241"/>
      <c r="G45" s="1241"/>
      <c r="H45" s="1242"/>
      <c r="I45" s="100">
        <v>546</v>
      </c>
      <c r="J45" s="101">
        <v>579</v>
      </c>
      <c r="K45" s="101">
        <v>519</v>
      </c>
      <c r="L45" s="101">
        <v>496</v>
      </c>
      <c r="M45" s="102">
        <v>473</v>
      </c>
    </row>
    <row r="46" spans="2:13" ht="27.75" customHeight="1" x14ac:dyDescent="0.15">
      <c r="B46" s="1235"/>
      <c r="C46" s="1236"/>
      <c r="D46" s="103"/>
      <c r="E46" s="1241" t="s">
        <v>35</v>
      </c>
      <c r="F46" s="1241"/>
      <c r="G46" s="1241"/>
      <c r="H46" s="1242"/>
      <c r="I46" s="100" t="s">
        <v>504</v>
      </c>
      <c r="J46" s="101" t="s">
        <v>504</v>
      </c>
      <c r="K46" s="101" t="s">
        <v>504</v>
      </c>
      <c r="L46" s="101" t="s">
        <v>504</v>
      </c>
      <c r="M46" s="102" t="s">
        <v>504</v>
      </c>
    </row>
    <row r="47" spans="2:13" ht="27.75" customHeight="1" x14ac:dyDescent="0.15">
      <c r="B47" s="1235"/>
      <c r="C47" s="1236"/>
      <c r="D47" s="104"/>
      <c r="E47" s="1243" t="s">
        <v>36</v>
      </c>
      <c r="F47" s="1244"/>
      <c r="G47" s="1244"/>
      <c r="H47" s="1245"/>
      <c r="I47" s="100" t="s">
        <v>504</v>
      </c>
      <c r="J47" s="101" t="s">
        <v>504</v>
      </c>
      <c r="K47" s="101" t="s">
        <v>504</v>
      </c>
      <c r="L47" s="101" t="s">
        <v>504</v>
      </c>
      <c r="M47" s="102" t="s">
        <v>504</v>
      </c>
    </row>
    <row r="48" spans="2:13" ht="27.75" customHeight="1" x14ac:dyDescent="0.15">
      <c r="B48" s="1235"/>
      <c r="C48" s="1236"/>
      <c r="D48" s="99"/>
      <c r="E48" s="1241" t="s">
        <v>37</v>
      </c>
      <c r="F48" s="1241"/>
      <c r="G48" s="1241"/>
      <c r="H48" s="1242"/>
      <c r="I48" s="100" t="s">
        <v>504</v>
      </c>
      <c r="J48" s="101" t="s">
        <v>504</v>
      </c>
      <c r="K48" s="101" t="s">
        <v>504</v>
      </c>
      <c r="L48" s="101" t="s">
        <v>504</v>
      </c>
      <c r="M48" s="102" t="s">
        <v>504</v>
      </c>
    </row>
    <row r="49" spans="2:13" ht="27.75" customHeight="1" x14ac:dyDescent="0.15">
      <c r="B49" s="1237"/>
      <c r="C49" s="1238"/>
      <c r="D49" s="99"/>
      <c r="E49" s="1241" t="s">
        <v>38</v>
      </c>
      <c r="F49" s="1241"/>
      <c r="G49" s="1241"/>
      <c r="H49" s="1242"/>
      <c r="I49" s="100" t="s">
        <v>504</v>
      </c>
      <c r="J49" s="101" t="s">
        <v>504</v>
      </c>
      <c r="K49" s="101" t="s">
        <v>504</v>
      </c>
      <c r="L49" s="101" t="s">
        <v>504</v>
      </c>
      <c r="M49" s="102" t="s">
        <v>504</v>
      </c>
    </row>
    <row r="50" spans="2:13" ht="27.75" customHeight="1" x14ac:dyDescent="0.15">
      <c r="B50" s="1246" t="s">
        <v>39</v>
      </c>
      <c r="C50" s="1247"/>
      <c r="D50" s="105"/>
      <c r="E50" s="1241" t="s">
        <v>40</v>
      </c>
      <c r="F50" s="1241"/>
      <c r="G50" s="1241"/>
      <c r="H50" s="1242"/>
      <c r="I50" s="100">
        <v>1661</v>
      </c>
      <c r="J50" s="101">
        <v>1684</v>
      </c>
      <c r="K50" s="101">
        <v>1532</v>
      </c>
      <c r="L50" s="101">
        <v>1450</v>
      </c>
      <c r="M50" s="102">
        <v>1244</v>
      </c>
    </row>
    <row r="51" spans="2:13" ht="27.75" customHeight="1" x14ac:dyDescent="0.15">
      <c r="B51" s="1235"/>
      <c r="C51" s="1236"/>
      <c r="D51" s="99"/>
      <c r="E51" s="1241" t="s">
        <v>41</v>
      </c>
      <c r="F51" s="1241"/>
      <c r="G51" s="1241"/>
      <c r="H51" s="1242"/>
      <c r="I51" s="100">
        <v>4</v>
      </c>
      <c r="J51" s="101">
        <v>2</v>
      </c>
      <c r="K51" s="101">
        <v>1</v>
      </c>
      <c r="L51" s="101">
        <v>1</v>
      </c>
      <c r="M51" s="102">
        <v>0</v>
      </c>
    </row>
    <row r="52" spans="2:13" ht="27.75" customHeight="1" x14ac:dyDescent="0.15">
      <c r="B52" s="1237"/>
      <c r="C52" s="1238"/>
      <c r="D52" s="99"/>
      <c r="E52" s="1241" t="s">
        <v>42</v>
      </c>
      <c r="F52" s="1241"/>
      <c r="G52" s="1241"/>
      <c r="H52" s="1242"/>
      <c r="I52" s="100">
        <v>2773</v>
      </c>
      <c r="J52" s="101">
        <v>2719</v>
      </c>
      <c r="K52" s="101">
        <v>2671</v>
      </c>
      <c r="L52" s="101">
        <v>2581</v>
      </c>
      <c r="M52" s="102">
        <v>2438</v>
      </c>
    </row>
    <row r="53" spans="2:13" ht="27.75" customHeight="1" thickBot="1" x14ac:dyDescent="0.2">
      <c r="B53" s="1248" t="s">
        <v>43</v>
      </c>
      <c r="C53" s="1249"/>
      <c r="D53" s="106"/>
      <c r="E53" s="1250" t="s">
        <v>44</v>
      </c>
      <c r="F53" s="1250"/>
      <c r="G53" s="1250"/>
      <c r="H53" s="1251"/>
      <c r="I53" s="107">
        <v>84</v>
      </c>
      <c r="J53" s="108">
        <v>114</v>
      </c>
      <c r="K53" s="108">
        <v>211</v>
      </c>
      <c r="L53" s="108">
        <v>128</v>
      </c>
      <c r="M53" s="109">
        <v>244</v>
      </c>
    </row>
    <row r="54" spans="2:13" ht="27.75" customHeight="1" x14ac:dyDescent="0.15">
      <c r="B54" s="110" t="s">
        <v>45</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pg6UXJqgMhZmhnihBxCyf2tl5pi7gbU6amJWX6eIOU2X5vs3BMNxl297S4gr0jqrk5u55EBkHqgM8a/XAti3A==" saltValue="S5yHd9aIVaw0kC+hLOXx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84"/>
  <sheetViews>
    <sheetView showGridLines="0" zoomScale="60" zoomScaleNormal="6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46</v>
      </c>
    </row>
    <row r="54" spans="2:8" ht="29.25" customHeight="1" thickBot="1" x14ac:dyDescent="0.25">
      <c r="B54" s="115" t="s">
        <v>1</v>
      </c>
      <c r="C54" s="116"/>
      <c r="D54" s="116"/>
      <c r="E54" s="117" t="s">
        <v>2</v>
      </c>
      <c r="F54" s="118" t="s">
        <v>548</v>
      </c>
      <c r="G54" s="118" t="s">
        <v>549</v>
      </c>
      <c r="H54" s="119" t="s">
        <v>550</v>
      </c>
    </row>
    <row r="55" spans="2:8" ht="52.5" customHeight="1" x14ac:dyDescent="0.15">
      <c r="B55" s="120"/>
      <c r="C55" s="1260" t="s">
        <v>47</v>
      </c>
      <c r="D55" s="1260"/>
      <c r="E55" s="1261"/>
      <c r="F55" s="121">
        <v>818</v>
      </c>
      <c r="G55" s="121">
        <v>756</v>
      </c>
      <c r="H55" s="122">
        <v>630</v>
      </c>
    </row>
    <row r="56" spans="2:8" ht="52.5" customHeight="1" x14ac:dyDescent="0.15">
      <c r="B56" s="123"/>
      <c r="C56" s="1262" t="s">
        <v>48</v>
      </c>
      <c r="D56" s="1262"/>
      <c r="E56" s="1263"/>
      <c r="F56" s="124">
        <v>190</v>
      </c>
      <c r="G56" s="124">
        <v>190</v>
      </c>
      <c r="H56" s="125">
        <v>190</v>
      </c>
    </row>
    <row r="57" spans="2:8" ht="53.25" customHeight="1" x14ac:dyDescent="0.15">
      <c r="B57" s="123"/>
      <c r="C57" s="1264" t="s">
        <v>49</v>
      </c>
      <c r="D57" s="1264"/>
      <c r="E57" s="1265"/>
      <c r="F57" s="126">
        <v>508</v>
      </c>
      <c r="G57" s="126">
        <v>499</v>
      </c>
      <c r="H57" s="127">
        <v>411</v>
      </c>
    </row>
    <row r="58" spans="2:8" ht="45.75" customHeight="1" x14ac:dyDescent="0.15">
      <c r="B58" s="128"/>
      <c r="C58" s="1252" t="s">
        <v>572</v>
      </c>
      <c r="D58" s="1253"/>
      <c r="E58" s="1254"/>
      <c r="F58" s="129">
        <v>106</v>
      </c>
      <c r="G58" s="129">
        <v>109</v>
      </c>
      <c r="H58" s="130">
        <v>83</v>
      </c>
    </row>
    <row r="59" spans="2:8" ht="45.75" customHeight="1" x14ac:dyDescent="0.15">
      <c r="B59" s="128"/>
      <c r="C59" s="1252" t="s">
        <v>573</v>
      </c>
      <c r="D59" s="1253"/>
      <c r="E59" s="1254"/>
      <c r="F59" s="129">
        <v>72</v>
      </c>
      <c r="G59" s="129">
        <v>72</v>
      </c>
      <c r="H59" s="130">
        <v>53</v>
      </c>
    </row>
    <row r="60" spans="2:8" ht="45.75" customHeight="1" x14ac:dyDescent="0.15">
      <c r="B60" s="128"/>
      <c r="C60" s="1252" t="s">
        <v>574</v>
      </c>
      <c r="D60" s="1253"/>
      <c r="E60" s="1254"/>
      <c r="F60" s="129">
        <v>67</v>
      </c>
      <c r="G60" s="129">
        <v>67</v>
      </c>
      <c r="H60" s="130">
        <v>53</v>
      </c>
    </row>
    <row r="61" spans="2:8" ht="45.75" customHeight="1" x14ac:dyDescent="0.15">
      <c r="B61" s="128"/>
      <c r="C61" s="1252" t="s">
        <v>575</v>
      </c>
      <c r="D61" s="1253"/>
      <c r="E61" s="1254"/>
      <c r="F61" s="129">
        <v>50</v>
      </c>
      <c r="G61" s="129">
        <v>50</v>
      </c>
      <c r="H61" s="130">
        <v>50</v>
      </c>
    </row>
    <row r="62" spans="2:8" ht="45.75" customHeight="1" thickBot="1" x14ac:dyDescent="0.2">
      <c r="B62" s="131"/>
      <c r="C62" s="1255" t="s">
        <v>576</v>
      </c>
      <c r="D62" s="1256"/>
      <c r="E62" s="1257"/>
      <c r="F62" s="132">
        <v>63</v>
      </c>
      <c r="G62" s="132">
        <v>63</v>
      </c>
      <c r="H62" s="133">
        <v>37</v>
      </c>
    </row>
    <row r="63" spans="2:8" ht="52.5" customHeight="1" thickBot="1" x14ac:dyDescent="0.2">
      <c r="B63" s="134"/>
      <c r="C63" s="1258" t="s">
        <v>50</v>
      </c>
      <c r="D63" s="1258"/>
      <c r="E63" s="1259"/>
      <c r="F63" s="135">
        <v>1515</v>
      </c>
      <c r="G63" s="135">
        <v>1444</v>
      </c>
      <c r="H63" s="136">
        <v>1231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sheetData>
  <sheetProtection algorithmName="SHA-512" hashValue="+UlLCUjT74a8HMiJOgX6AppNee8JOfGyOYv75MGuGNmPDKGZPZ6x8fYDZFoTYzeZzSvyiwxqU9dUD17ZXa9slA==" saltValue="F2qT+OnQJbn7To0J62ON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F096-E73C-42A8-A2C5-7719B369EDED}">
  <sheetPr>
    <tabColor rgb="FFFF0000"/>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84"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85"/>
      <c r="DG10" s="285"/>
      <c r="DH10" s="285"/>
      <c r="DI10" s="285"/>
      <c r="DJ10" s="285"/>
      <c r="DK10" s="285"/>
      <c r="DL10" s="285"/>
      <c r="DM10" s="285"/>
      <c r="DN10" s="285"/>
      <c r="DO10" s="285"/>
      <c r="DP10" s="285"/>
      <c r="DQ10" s="285"/>
      <c r="DR10" s="285"/>
      <c r="DS10" s="285"/>
      <c r="DT10" s="285"/>
      <c r="DU10" s="285"/>
      <c r="DV10" s="285"/>
      <c r="DW10" s="285"/>
      <c r="EM10" s="284" t="s">
        <v>578</v>
      </c>
    </row>
    <row r="11" spans="1:143" s="284"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85"/>
      <c r="DG12" s="285"/>
      <c r="DH12" s="285"/>
      <c r="DI12" s="285"/>
      <c r="DJ12" s="285"/>
      <c r="DK12" s="285"/>
      <c r="DL12" s="285"/>
      <c r="DM12" s="285"/>
      <c r="DN12" s="285"/>
      <c r="DO12" s="285"/>
      <c r="DP12" s="285"/>
      <c r="DQ12" s="285"/>
      <c r="DR12" s="285"/>
      <c r="DS12" s="285"/>
      <c r="DT12" s="285"/>
      <c r="DU12" s="285"/>
      <c r="DV12" s="285"/>
      <c r="DW12" s="285"/>
      <c r="EM12" s="284" t="s">
        <v>578</v>
      </c>
    </row>
    <row r="13" spans="1:143" s="284"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579</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580</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581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582</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546</v>
      </c>
      <c r="BQ50" s="1300"/>
      <c r="BR50" s="1300"/>
      <c r="BS50" s="1300"/>
      <c r="BT50" s="1300"/>
      <c r="BU50" s="1300"/>
      <c r="BV50" s="1300"/>
      <c r="BW50" s="1300"/>
      <c r="BX50" s="1300" t="s">
        <v>547</v>
      </c>
      <c r="BY50" s="1300"/>
      <c r="BZ50" s="1300"/>
      <c r="CA50" s="1300"/>
      <c r="CB50" s="1300"/>
      <c r="CC50" s="1300"/>
      <c r="CD50" s="1300"/>
      <c r="CE50" s="1300"/>
      <c r="CF50" s="1300" t="s">
        <v>548</v>
      </c>
      <c r="CG50" s="1300"/>
      <c r="CH50" s="1300"/>
      <c r="CI50" s="1300"/>
      <c r="CJ50" s="1300"/>
      <c r="CK50" s="1300"/>
      <c r="CL50" s="1300"/>
      <c r="CM50" s="1300"/>
      <c r="CN50" s="1300" t="s">
        <v>549</v>
      </c>
      <c r="CO50" s="1300"/>
      <c r="CP50" s="1300"/>
      <c r="CQ50" s="1300"/>
      <c r="CR50" s="1300"/>
      <c r="CS50" s="1300"/>
      <c r="CT50" s="1300"/>
      <c r="CU50" s="1300"/>
      <c r="CV50" s="1300" t="s">
        <v>550</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583</v>
      </c>
      <c r="AO51" s="1304"/>
      <c r="AP51" s="1304"/>
      <c r="AQ51" s="1304"/>
      <c r="AR51" s="1304"/>
      <c r="AS51" s="1304"/>
      <c r="AT51" s="1304"/>
      <c r="AU51" s="1304"/>
      <c r="AV51" s="1304"/>
      <c r="AW51" s="1304"/>
      <c r="AX51" s="1304"/>
      <c r="AY51" s="1304"/>
      <c r="AZ51" s="1304"/>
      <c r="BA51" s="1304"/>
      <c r="BB51" s="1304" t="s">
        <v>584</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v>7.7</v>
      </c>
      <c r="BY51" s="1306"/>
      <c r="BZ51" s="1306"/>
      <c r="CA51" s="1306"/>
      <c r="CB51" s="1306"/>
      <c r="CC51" s="1306"/>
      <c r="CD51" s="1306"/>
      <c r="CE51" s="1306"/>
      <c r="CF51" s="1306">
        <v>15</v>
      </c>
      <c r="CG51" s="1306"/>
      <c r="CH51" s="1306"/>
      <c r="CI51" s="1306"/>
      <c r="CJ51" s="1306"/>
      <c r="CK51" s="1306"/>
      <c r="CL51" s="1306"/>
      <c r="CM51" s="1306"/>
      <c r="CN51" s="1305"/>
      <c r="CO51" s="1306"/>
      <c r="CP51" s="1306"/>
      <c r="CQ51" s="1306"/>
      <c r="CR51" s="1306"/>
      <c r="CS51" s="1306"/>
      <c r="CT51" s="1306"/>
      <c r="CU51" s="1306"/>
      <c r="CV51" s="1305"/>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585</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66.2</v>
      </c>
      <c r="BY53" s="1306"/>
      <c r="BZ53" s="1306"/>
      <c r="CA53" s="1306"/>
      <c r="CB53" s="1306"/>
      <c r="CC53" s="1306"/>
      <c r="CD53" s="1306"/>
      <c r="CE53" s="1306"/>
      <c r="CF53" s="1306">
        <v>64.599999999999994</v>
      </c>
      <c r="CG53" s="1306"/>
      <c r="CH53" s="1306"/>
      <c r="CI53" s="1306"/>
      <c r="CJ53" s="1306"/>
      <c r="CK53" s="1306"/>
      <c r="CL53" s="1306"/>
      <c r="CM53" s="1306"/>
      <c r="CN53" s="1305"/>
      <c r="CO53" s="1306"/>
      <c r="CP53" s="1306"/>
      <c r="CQ53" s="1306"/>
      <c r="CR53" s="1306"/>
      <c r="CS53" s="1306"/>
      <c r="CT53" s="1306"/>
      <c r="CU53" s="1306"/>
      <c r="CV53" s="1305"/>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586</v>
      </c>
      <c r="AO55" s="1300"/>
      <c r="AP55" s="1300"/>
      <c r="AQ55" s="1300"/>
      <c r="AR55" s="1300"/>
      <c r="AS55" s="1300"/>
      <c r="AT55" s="1300"/>
      <c r="AU55" s="1300"/>
      <c r="AV55" s="1300"/>
      <c r="AW55" s="1300"/>
      <c r="AX55" s="1300"/>
      <c r="AY55" s="1300"/>
      <c r="AZ55" s="1300"/>
      <c r="BA55" s="1300"/>
      <c r="BB55" s="1304" t="s">
        <v>584</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5"/>
      <c r="CO55" s="1306"/>
      <c r="CP55" s="1306"/>
      <c r="CQ55" s="1306"/>
      <c r="CR55" s="1306"/>
      <c r="CS55" s="1306"/>
      <c r="CT55" s="1306"/>
      <c r="CU55" s="1306"/>
      <c r="CV55" s="1305"/>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585</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57.1</v>
      </c>
      <c r="BY57" s="1306"/>
      <c r="BZ57" s="1306"/>
      <c r="CA57" s="1306"/>
      <c r="CB57" s="1306"/>
      <c r="CC57" s="1306"/>
      <c r="CD57" s="1306"/>
      <c r="CE57" s="1306"/>
      <c r="CF57" s="1306">
        <v>57.9</v>
      </c>
      <c r="CG57" s="1306"/>
      <c r="CH57" s="1306"/>
      <c r="CI57" s="1306"/>
      <c r="CJ57" s="1306"/>
      <c r="CK57" s="1306"/>
      <c r="CL57" s="1306"/>
      <c r="CM57" s="1306"/>
      <c r="CN57" s="1305"/>
      <c r="CO57" s="1306"/>
      <c r="CP57" s="1306"/>
      <c r="CQ57" s="1306"/>
      <c r="CR57" s="1306"/>
      <c r="CS57" s="1306"/>
      <c r="CT57" s="1306"/>
      <c r="CU57" s="1306"/>
      <c r="CV57" s="1305"/>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587</v>
      </c>
    </row>
    <row r="64" spans="1:109" x14ac:dyDescent="0.15">
      <c r="B64" s="1275"/>
      <c r="G64" s="1282"/>
      <c r="I64" s="1316"/>
      <c r="J64" s="1316"/>
      <c r="K64" s="1316"/>
      <c r="L64" s="1316"/>
      <c r="M64" s="1316"/>
      <c r="N64" s="1317"/>
      <c r="AM64" s="1282"/>
      <c r="AN64" s="1282" t="s">
        <v>580</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318" t="s">
        <v>588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127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127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127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127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1275"/>
      <c r="H70" s="1327"/>
      <c r="I70" s="1327"/>
      <c r="J70" s="1328"/>
      <c r="K70" s="1328"/>
      <c r="L70" s="1329"/>
      <c r="M70" s="1328"/>
      <c r="N70" s="1329"/>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30"/>
      <c r="I71" s="1331"/>
      <c r="J71" s="1328"/>
      <c r="K71" s="1328"/>
      <c r="L71" s="1329"/>
      <c r="M71" s="1328"/>
      <c r="N71" s="1329"/>
      <c r="AM71" s="1330"/>
      <c r="AN71" s="1268" t="s">
        <v>582</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546</v>
      </c>
      <c r="BQ72" s="1300"/>
      <c r="BR72" s="1300"/>
      <c r="BS72" s="1300"/>
      <c r="BT72" s="1300"/>
      <c r="BU72" s="1300"/>
      <c r="BV72" s="1300"/>
      <c r="BW72" s="1300"/>
      <c r="BX72" s="1300" t="s">
        <v>547</v>
      </c>
      <c r="BY72" s="1300"/>
      <c r="BZ72" s="1300"/>
      <c r="CA72" s="1300"/>
      <c r="CB72" s="1300"/>
      <c r="CC72" s="1300"/>
      <c r="CD72" s="1300"/>
      <c r="CE72" s="1300"/>
      <c r="CF72" s="1300" t="s">
        <v>548</v>
      </c>
      <c r="CG72" s="1300"/>
      <c r="CH72" s="1300"/>
      <c r="CI72" s="1300"/>
      <c r="CJ72" s="1300"/>
      <c r="CK72" s="1300"/>
      <c r="CL72" s="1300"/>
      <c r="CM72" s="1300"/>
      <c r="CN72" s="1300" t="s">
        <v>549</v>
      </c>
      <c r="CO72" s="1300"/>
      <c r="CP72" s="1300"/>
      <c r="CQ72" s="1300"/>
      <c r="CR72" s="1300"/>
      <c r="CS72" s="1300"/>
      <c r="CT72" s="1300"/>
      <c r="CU72" s="1300"/>
      <c r="CV72" s="1300" t="s">
        <v>550</v>
      </c>
      <c r="CW72" s="1300"/>
      <c r="CX72" s="1300"/>
      <c r="CY72" s="1300"/>
      <c r="CZ72" s="1300"/>
      <c r="DA72" s="1300"/>
      <c r="DB72" s="1300"/>
      <c r="DC72" s="1300"/>
    </row>
    <row r="73" spans="2:107" x14ac:dyDescent="0.15">
      <c r="B73" s="1275"/>
      <c r="G73" s="1301"/>
      <c r="H73" s="1301"/>
      <c r="I73" s="1301"/>
      <c r="J73" s="1301"/>
      <c r="K73" s="1332"/>
      <c r="L73" s="1332"/>
      <c r="M73" s="1332"/>
      <c r="N73" s="1332"/>
      <c r="AM73" s="1293"/>
      <c r="AN73" s="1304" t="s">
        <v>583</v>
      </c>
      <c r="AO73" s="1304"/>
      <c r="AP73" s="1304"/>
      <c r="AQ73" s="1304"/>
      <c r="AR73" s="1304"/>
      <c r="AS73" s="1304"/>
      <c r="AT73" s="1304"/>
      <c r="AU73" s="1304"/>
      <c r="AV73" s="1304"/>
      <c r="AW73" s="1304"/>
      <c r="AX73" s="1304"/>
      <c r="AY73" s="1304"/>
      <c r="AZ73" s="1304"/>
      <c r="BA73" s="1304"/>
      <c r="BB73" s="1304" t="s">
        <v>584</v>
      </c>
      <c r="BC73" s="1304"/>
      <c r="BD73" s="1304"/>
      <c r="BE73" s="1304"/>
      <c r="BF73" s="1304"/>
      <c r="BG73" s="1304"/>
      <c r="BH73" s="1304"/>
      <c r="BI73" s="1304"/>
      <c r="BJ73" s="1304"/>
      <c r="BK73" s="1304"/>
      <c r="BL73" s="1304"/>
      <c r="BM73" s="1304"/>
      <c r="BN73" s="1304"/>
      <c r="BO73" s="1304"/>
      <c r="BP73" s="1306">
        <v>5.8</v>
      </c>
      <c r="BQ73" s="1306"/>
      <c r="BR73" s="1306"/>
      <c r="BS73" s="1306"/>
      <c r="BT73" s="1306"/>
      <c r="BU73" s="1306"/>
      <c r="BV73" s="1306"/>
      <c r="BW73" s="1306"/>
      <c r="BX73" s="1306">
        <v>7.7</v>
      </c>
      <c r="BY73" s="1306"/>
      <c r="BZ73" s="1306"/>
      <c r="CA73" s="1306"/>
      <c r="CB73" s="1306"/>
      <c r="CC73" s="1306"/>
      <c r="CD73" s="1306"/>
      <c r="CE73" s="1306"/>
      <c r="CF73" s="1306">
        <v>15</v>
      </c>
      <c r="CG73" s="1306"/>
      <c r="CH73" s="1306"/>
      <c r="CI73" s="1306"/>
      <c r="CJ73" s="1306"/>
      <c r="CK73" s="1306"/>
      <c r="CL73" s="1306"/>
      <c r="CM73" s="1306"/>
      <c r="CN73" s="1306">
        <v>9.5</v>
      </c>
      <c r="CO73" s="1306"/>
      <c r="CP73" s="1306"/>
      <c r="CQ73" s="1306"/>
      <c r="CR73" s="1306"/>
      <c r="CS73" s="1306"/>
      <c r="CT73" s="1306"/>
      <c r="CU73" s="1306"/>
      <c r="CV73" s="1306">
        <v>18.5</v>
      </c>
      <c r="CW73" s="1306"/>
      <c r="CX73" s="1306"/>
      <c r="CY73" s="1306"/>
      <c r="CZ73" s="1306"/>
      <c r="DA73" s="1306"/>
      <c r="DB73" s="1306"/>
      <c r="DC73" s="1306"/>
    </row>
    <row r="74" spans="2:107" x14ac:dyDescent="0.15">
      <c r="B74" s="1275"/>
      <c r="G74" s="1301"/>
      <c r="H74" s="1301"/>
      <c r="I74" s="1301"/>
      <c r="J74" s="1301"/>
      <c r="K74" s="1332"/>
      <c r="L74" s="1332"/>
      <c r="M74" s="1332"/>
      <c r="N74" s="1332"/>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589</v>
      </c>
      <c r="BC75" s="1304"/>
      <c r="BD75" s="1304"/>
      <c r="BE75" s="1304"/>
      <c r="BF75" s="1304"/>
      <c r="BG75" s="1304"/>
      <c r="BH75" s="1304"/>
      <c r="BI75" s="1304"/>
      <c r="BJ75" s="1304"/>
      <c r="BK75" s="1304"/>
      <c r="BL75" s="1304"/>
      <c r="BM75" s="1304"/>
      <c r="BN75" s="1304"/>
      <c r="BO75" s="1304"/>
      <c r="BP75" s="1306">
        <v>6.2</v>
      </c>
      <c r="BQ75" s="1306"/>
      <c r="BR75" s="1306"/>
      <c r="BS75" s="1306"/>
      <c r="BT75" s="1306"/>
      <c r="BU75" s="1306"/>
      <c r="BV75" s="1306"/>
      <c r="BW75" s="1306"/>
      <c r="BX75" s="1306">
        <v>6</v>
      </c>
      <c r="BY75" s="1306"/>
      <c r="BZ75" s="1306"/>
      <c r="CA75" s="1306"/>
      <c r="CB75" s="1306"/>
      <c r="CC75" s="1306"/>
      <c r="CD75" s="1306"/>
      <c r="CE75" s="1306"/>
      <c r="CF75" s="1306">
        <v>6.4</v>
      </c>
      <c r="CG75" s="1306"/>
      <c r="CH75" s="1306"/>
      <c r="CI75" s="1306"/>
      <c r="CJ75" s="1306"/>
      <c r="CK75" s="1306"/>
      <c r="CL75" s="1306"/>
      <c r="CM75" s="1306"/>
      <c r="CN75" s="1306">
        <v>6.9</v>
      </c>
      <c r="CO75" s="1306"/>
      <c r="CP75" s="1306"/>
      <c r="CQ75" s="1306"/>
      <c r="CR75" s="1306"/>
      <c r="CS75" s="1306"/>
      <c r="CT75" s="1306"/>
      <c r="CU75" s="1306"/>
      <c r="CV75" s="1306">
        <v>7.8</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32"/>
      <c r="L77" s="1332"/>
      <c r="M77" s="1332"/>
      <c r="N77" s="1332"/>
      <c r="AN77" s="1300" t="s">
        <v>586</v>
      </c>
      <c r="AO77" s="1300"/>
      <c r="AP77" s="1300"/>
      <c r="AQ77" s="1300"/>
      <c r="AR77" s="1300"/>
      <c r="AS77" s="1300"/>
      <c r="AT77" s="1300"/>
      <c r="AU77" s="1300"/>
      <c r="AV77" s="1300"/>
      <c r="AW77" s="1300"/>
      <c r="AX77" s="1300"/>
      <c r="AY77" s="1300"/>
      <c r="AZ77" s="1300"/>
      <c r="BA77" s="1300"/>
      <c r="BB77" s="1304" t="s">
        <v>584</v>
      </c>
      <c r="BC77" s="1304"/>
      <c r="BD77" s="1304"/>
      <c r="BE77" s="1304"/>
      <c r="BF77" s="1304"/>
      <c r="BG77" s="1304"/>
      <c r="BH77" s="1304"/>
      <c r="BI77" s="1304"/>
      <c r="BJ77" s="1304"/>
      <c r="BK77" s="1304"/>
      <c r="BL77" s="1304"/>
      <c r="BM77" s="1304"/>
      <c r="BN77" s="1304"/>
      <c r="BO77" s="1304"/>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1275"/>
      <c r="G78" s="1294"/>
      <c r="H78" s="1294"/>
      <c r="I78" s="1294"/>
      <c r="J78" s="1294"/>
      <c r="K78" s="1332"/>
      <c r="L78" s="1332"/>
      <c r="M78" s="1332"/>
      <c r="N78" s="1332"/>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33"/>
      <c r="L79" s="1333"/>
      <c r="M79" s="1333"/>
      <c r="N79" s="1333"/>
      <c r="AN79" s="1300"/>
      <c r="AO79" s="1300"/>
      <c r="AP79" s="1300"/>
      <c r="AQ79" s="1300"/>
      <c r="AR79" s="1300"/>
      <c r="AS79" s="1300"/>
      <c r="AT79" s="1300"/>
      <c r="AU79" s="1300"/>
      <c r="AV79" s="1300"/>
      <c r="AW79" s="1300"/>
      <c r="AX79" s="1300"/>
      <c r="AY79" s="1300"/>
      <c r="AZ79" s="1300"/>
      <c r="BA79" s="1300"/>
      <c r="BB79" s="1304" t="s">
        <v>589</v>
      </c>
      <c r="BC79" s="1304"/>
      <c r="BD79" s="1304"/>
      <c r="BE79" s="1304"/>
      <c r="BF79" s="1304"/>
      <c r="BG79" s="1304"/>
      <c r="BH79" s="1304"/>
      <c r="BI79" s="1304"/>
      <c r="BJ79" s="1304"/>
      <c r="BK79" s="1304"/>
      <c r="BL79" s="1304"/>
      <c r="BM79" s="1304"/>
      <c r="BN79" s="1304"/>
      <c r="BO79" s="1304"/>
      <c r="BP79" s="1306">
        <v>7.7</v>
      </c>
      <c r="BQ79" s="1306"/>
      <c r="BR79" s="1306"/>
      <c r="BS79" s="1306"/>
      <c r="BT79" s="1306"/>
      <c r="BU79" s="1306"/>
      <c r="BV79" s="1306"/>
      <c r="BW79" s="1306"/>
      <c r="BX79" s="1306">
        <v>6.4</v>
      </c>
      <c r="BY79" s="1306"/>
      <c r="BZ79" s="1306"/>
      <c r="CA79" s="1306"/>
      <c r="CB79" s="1306"/>
      <c r="CC79" s="1306"/>
      <c r="CD79" s="1306"/>
      <c r="CE79" s="1306"/>
      <c r="CF79" s="1306">
        <v>6.9</v>
      </c>
      <c r="CG79" s="1306"/>
      <c r="CH79" s="1306"/>
      <c r="CI79" s="1306"/>
      <c r="CJ79" s="1306"/>
      <c r="CK79" s="1306"/>
      <c r="CL79" s="1306"/>
      <c r="CM79" s="1306"/>
      <c r="CN79" s="1306">
        <v>7.1</v>
      </c>
      <c r="CO79" s="1306"/>
      <c r="CP79" s="1306"/>
      <c r="CQ79" s="1306"/>
      <c r="CR79" s="1306"/>
      <c r="CS79" s="1306"/>
      <c r="CT79" s="1306"/>
      <c r="CU79" s="1306"/>
      <c r="CV79" s="1306">
        <v>7.4</v>
      </c>
      <c r="CW79" s="1306"/>
      <c r="CX79" s="1306"/>
      <c r="CY79" s="1306"/>
      <c r="CZ79" s="1306"/>
      <c r="DA79" s="1306"/>
      <c r="DB79" s="1306"/>
      <c r="DC79" s="1306"/>
    </row>
    <row r="80" spans="2:107" x14ac:dyDescent="0.15">
      <c r="B80" s="1275"/>
      <c r="G80" s="1294"/>
      <c r="H80" s="1294"/>
      <c r="I80" s="1308"/>
      <c r="J80" s="1308"/>
      <c r="K80" s="1333"/>
      <c r="L80" s="1333"/>
      <c r="M80" s="1333"/>
      <c r="N80" s="1333"/>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35"/>
      <c r="AQ87" s="1335"/>
      <c r="BC87" s="1335"/>
      <c r="BO87" s="1335"/>
      <c r="CA87" s="1335"/>
      <c r="CM87" s="1335"/>
      <c r="CY87" s="1335"/>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e0XEyXBeYAGmnyKXdrRsPKM0e4YzU2q26fcYKi14GA3YiUOPsgWVJcRnB5k08Lq+owxjd6yRfCulqjFMXTDhw==" saltValue="xBxLkqD89oM6LtTN5TO3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B627C-0F41-4EA7-A072-66DA72DFB73F}">
  <sheetPr>
    <tabColor rgb="FFFF0000"/>
    <pageSetUpPr fitToPage="1"/>
  </sheetPr>
  <dimension ref="A1:DR135"/>
  <sheetViews>
    <sheetView showGridLines="0" topLeftCell="A70" zoomScale="70" zoomScaleNormal="70" zoomScaleSheetLayoutView="70" workbookViewId="0">
      <selection activeCell="AF111" sqref="AF111"/>
    </sheetView>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Y/3qPg6mwiNAIjrXNTDaoohdwsvM0tSkDCLZ/CvJrvjEcDZ5Jif6Adc0smDDhxVM3cK7t7ch49Fu8VpcFDhzQ==" saltValue="ok2sv+ClTrz8GNkaTUow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FF1F2-5599-462C-9E1B-6C4D748A235B}">
  <sheetPr>
    <tabColor rgb="FFFF0000"/>
    <pageSetUpPr fitToPage="1"/>
  </sheetPr>
  <dimension ref="A1:DR135"/>
  <sheetViews>
    <sheetView showGridLines="0" tabSelected="1" zoomScaleNormal="100" zoomScaleSheetLayoutView="55" workbookViewId="0">
      <selection activeCell="B117" sqref="B117"/>
    </sheetView>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901P5/PjkekEcEFwNpMokPKQUGYI6t8cmUuVZcZQNNsy0wuSv311kEh4IPpBSJy2KtiUT75BZv6MSyA0tD/RA==" saltValue="Z7pXaIgO90s3FXhQxBBz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51</v>
      </c>
      <c r="E2" s="148"/>
      <c r="F2" s="149" t="s">
        <v>543</v>
      </c>
      <c r="G2" s="150"/>
      <c r="H2" s="151"/>
    </row>
    <row r="3" spans="1:8" x14ac:dyDescent="0.15">
      <c r="A3" s="147" t="s">
        <v>536</v>
      </c>
      <c r="B3" s="152"/>
      <c r="C3" s="153"/>
      <c r="D3" s="154">
        <v>635828</v>
      </c>
      <c r="E3" s="155"/>
      <c r="F3" s="156">
        <v>288550</v>
      </c>
      <c r="G3" s="157"/>
      <c r="H3" s="158"/>
    </row>
    <row r="4" spans="1:8" x14ac:dyDescent="0.15">
      <c r="A4" s="159"/>
      <c r="B4" s="160"/>
      <c r="C4" s="161"/>
      <c r="D4" s="162">
        <v>446720</v>
      </c>
      <c r="E4" s="163"/>
      <c r="F4" s="164">
        <v>141525</v>
      </c>
      <c r="G4" s="165"/>
      <c r="H4" s="166"/>
    </row>
    <row r="5" spans="1:8" x14ac:dyDescent="0.15">
      <c r="A5" s="147" t="s">
        <v>538</v>
      </c>
      <c r="B5" s="152"/>
      <c r="C5" s="153"/>
      <c r="D5" s="154">
        <v>389816</v>
      </c>
      <c r="E5" s="155"/>
      <c r="F5" s="156">
        <v>287914</v>
      </c>
      <c r="G5" s="157"/>
      <c r="H5" s="158"/>
    </row>
    <row r="6" spans="1:8" x14ac:dyDescent="0.15">
      <c r="A6" s="159"/>
      <c r="B6" s="160"/>
      <c r="C6" s="161"/>
      <c r="D6" s="162">
        <v>263842</v>
      </c>
      <c r="E6" s="163"/>
      <c r="F6" s="164">
        <v>146531</v>
      </c>
      <c r="G6" s="165"/>
      <c r="H6" s="166"/>
    </row>
    <row r="7" spans="1:8" x14ac:dyDescent="0.15">
      <c r="A7" s="147" t="s">
        <v>539</v>
      </c>
      <c r="B7" s="152"/>
      <c r="C7" s="153"/>
      <c r="D7" s="154">
        <v>458563</v>
      </c>
      <c r="E7" s="155"/>
      <c r="F7" s="156">
        <v>310300</v>
      </c>
      <c r="G7" s="157"/>
      <c r="H7" s="158"/>
    </row>
    <row r="8" spans="1:8" x14ac:dyDescent="0.15">
      <c r="A8" s="159"/>
      <c r="B8" s="160"/>
      <c r="C8" s="161"/>
      <c r="D8" s="162">
        <v>277074</v>
      </c>
      <c r="E8" s="163"/>
      <c r="F8" s="164">
        <v>157576</v>
      </c>
      <c r="G8" s="165"/>
      <c r="H8" s="166"/>
    </row>
    <row r="9" spans="1:8" x14ac:dyDescent="0.15">
      <c r="A9" s="147" t="s">
        <v>540</v>
      </c>
      <c r="B9" s="152"/>
      <c r="C9" s="153"/>
      <c r="D9" s="154">
        <v>424310</v>
      </c>
      <c r="E9" s="155"/>
      <c r="F9" s="156">
        <v>317319</v>
      </c>
      <c r="G9" s="157"/>
      <c r="H9" s="158"/>
    </row>
    <row r="10" spans="1:8" x14ac:dyDescent="0.15">
      <c r="A10" s="159"/>
      <c r="B10" s="160"/>
      <c r="C10" s="161"/>
      <c r="D10" s="162">
        <v>182839</v>
      </c>
      <c r="E10" s="163"/>
      <c r="F10" s="164">
        <v>164214</v>
      </c>
      <c r="G10" s="165"/>
      <c r="H10" s="166"/>
    </row>
    <row r="11" spans="1:8" x14ac:dyDescent="0.15">
      <c r="A11" s="147" t="s">
        <v>541</v>
      </c>
      <c r="B11" s="152"/>
      <c r="C11" s="153"/>
      <c r="D11" s="154">
        <v>259343</v>
      </c>
      <c r="E11" s="155"/>
      <c r="F11" s="156">
        <v>289738</v>
      </c>
      <c r="G11" s="157"/>
      <c r="H11" s="158"/>
    </row>
    <row r="12" spans="1:8" x14ac:dyDescent="0.15">
      <c r="A12" s="159"/>
      <c r="B12" s="160"/>
      <c r="C12" s="167"/>
      <c r="D12" s="162">
        <v>151185</v>
      </c>
      <c r="E12" s="163"/>
      <c r="F12" s="164">
        <v>156238</v>
      </c>
      <c r="G12" s="165"/>
      <c r="H12" s="166"/>
    </row>
    <row r="13" spans="1:8" x14ac:dyDescent="0.15">
      <c r="A13" s="147"/>
      <c r="B13" s="152"/>
      <c r="C13" s="168"/>
      <c r="D13" s="169">
        <v>433572</v>
      </c>
      <c r="E13" s="170"/>
      <c r="F13" s="171">
        <v>298764</v>
      </c>
      <c r="G13" s="172"/>
      <c r="H13" s="158"/>
    </row>
    <row r="14" spans="1:8" x14ac:dyDescent="0.15">
      <c r="A14" s="159"/>
      <c r="B14" s="160"/>
      <c r="C14" s="161"/>
      <c r="D14" s="162">
        <v>264332</v>
      </c>
      <c r="E14" s="163"/>
      <c r="F14" s="164">
        <v>153217</v>
      </c>
      <c r="G14" s="165"/>
      <c r="H14" s="166"/>
    </row>
    <row r="17" spans="1:11" x14ac:dyDescent="0.15">
      <c r="A17" s="143" t="s">
        <v>52</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53</v>
      </c>
      <c r="B19" s="173">
        <f>ROUND(VALUE(SUBSTITUTE(実質収支比率等に係る経年分析!F$48,"▲","-")),2)</f>
        <v>4.5599999999999996</v>
      </c>
      <c r="C19" s="173">
        <f>ROUND(VALUE(SUBSTITUTE(実質収支比率等に係る経年分析!G$48,"▲","-")),2)</f>
        <v>4.62</v>
      </c>
      <c r="D19" s="173">
        <f>ROUND(VALUE(SUBSTITUTE(実質収支比率等に係る経年分析!H$48,"▲","-")),2)</f>
        <v>4.1500000000000004</v>
      </c>
      <c r="E19" s="173">
        <f>ROUND(VALUE(SUBSTITUTE(実質収支比率等に係る経年分析!I$48,"▲","-")),2)</f>
        <v>2.5099999999999998</v>
      </c>
      <c r="F19" s="173">
        <f>ROUND(VALUE(SUBSTITUTE(実質収支比率等に係る経年分析!J$48,"▲","-")),2)</f>
        <v>3.4</v>
      </c>
    </row>
    <row r="20" spans="1:11" x14ac:dyDescent="0.15">
      <c r="A20" s="173" t="s">
        <v>54</v>
      </c>
      <c r="B20" s="173">
        <f>ROUND(VALUE(SUBSTITUTE(実質収支比率等に係る経年分析!F$47,"▲","-")),2)</f>
        <v>53.76</v>
      </c>
      <c r="C20" s="173">
        <f>ROUND(VALUE(SUBSTITUTE(実質収支比率等に係る経年分析!G$47,"▲","-")),2)</f>
        <v>53.34</v>
      </c>
      <c r="D20" s="173">
        <f>ROUND(VALUE(SUBSTITUTE(実質収支比率等に係る経年分析!H$47,"▲","-")),2)</f>
        <v>49.47</v>
      </c>
      <c r="E20" s="173">
        <f>ROUND(VALUE(SUBSTITUTE(実質収支比率等に係る経年分析!I$47,"▲","-")),2)</f>
        <v>47.02</v>
      </c>
      <c r="F20" s="173">
        <f>ROUND(VALUE(SUBSTITUTE(実質収支比率等に係る経年分析!J$47,"▲","-")),2)</f>
        <v>39.65</v>
      </c>
    </row>
    <row r="21" spans="1:11" x14ac:dyDescent="0.15">
      <c r="A21" s="173" t="s">
        <v>55</v>
      </c>
      <c r="B21" s="173">
        <f>IF(ISNUMBER(VALUE(SUBSTITUTE(実質収支比率等に係る経年分析!F$49,"▲","-"))),ROUND(VALUE(SUBSTITUTE(実質収支比率等に係る経年分析!F$49,"▲","-")),2),NA())</f>
        <v>-4.13</v>
      </c>
      <c r="C21" s="173">
        <f>IF(ISNUMBER(VALUE(SUBSTITUTE(実質収支比率等に係る経年分析!G$49,"▲","-"))),ROUND(VALUE(SUBSTITUTE(実質収支比率等に係る経年分析!G$49,"▲","-")),2),NA())</f>
        <v>2.1800000000000002</v>
      </c>
      <c r="D21" s="173">
        <f>IF(ISNUMBER(VALUE(SUBSTITUTE(実質収支比率等に係る経年分析!H$49,"▲","-"))),ROUND(VALUE(SUBSTITUTE(実質収支比率等に係る経年分析!H$49,"▲","-")),2),NA())</f>
        <v>-6.76</v>
      </c>
      <c r="E21" s="173">
        <f>IF(ISNUMBER(VALUE(SUBSTITUTE(実質収支比率等に係る経年分析!I$49,"▲","-"))),ROUND(VALUE(SUBSTITUTE(実質収支比率等に係る経年分析!I$49,"▲","-")),2),NA())</f>
        <v>-5.61</v>
      </c>
      <c r="F21" s="173">
        <f>IF(ISNUMBER(VALUE(SUBSTITUTE(実質収支比率等に係る経年分析!J$49,"▲","-"))),ROUND(VALUE(SUBSTITUTE(実質収支比率等に係る経年分析!J$49,"▲","-")),2),NA())</f>
        <v>-7.07</v>
      </c>
    </row>
    <row r="24" spans="1:11" x14ac:dyDescent="0.15">
      <c r="A24" s="143" t="s">
        <v>56</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57</v>
      </c>
      <c r="C26" s="174" t="s">
        <v>58</v>
      </c>
      <c r="D26" s="174" t="s">
        <v>57</v>
      </c>
      <c r="E26" s="174" t="s">
        <v>58</v>
      </c>
      <c r="F26" s="174" t="s">
        <v>57</v>
      </c>
      <c r="G26" s="174" t="s">
        <v>58</v>
      </c>
      <c r="H26" s="174" t="s">
        <v>57</v>
      </c>
      <c r="I26" s="174" t="s">
        <v>58</v>
      </c>
      <c r="J26" s="174" t="s">
        <v>57</v>
      </c>
      <c r="K26" s="174" t="s">
        <v>58</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後期高齢者医療事業特別会計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0.02</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0.04</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0.03</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0.01</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0.02</v>
      </c>
    </row>
    <row r="30" spans="1:11" x14ac:dyDescent="0.15">
      <c r="A30" s="174" t="str">
        <f>IF(連結実質赤字比率に係る赤字・黒字の構成分析!C$40="",NA(),連結実質赤字比率に係る赤字・黒字の構成分析!C$40)</f>
        <v>占冠村歯科診療所事業特別会計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0.13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0.2</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0.1</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0.05</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0.02</v>
      </c>
    </row>
    <row r="31" spans="1:11" x14ac:dyDescent="0.15">
      <c r="A31" s="174" t="str">
        <f>IF(連結実質赤字比率に係る赤字・黒字の構成分析!C$39="",NA(),連結実質赤字比率に係る赤字・黒字の構成分析!C$39)</f>
        <v>国民健康保険事業特別会計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0.56999999999999995</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0.56000000000000005</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0.17</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0.19</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0.11</v>
      </c>
    </row>
    <row r="32" spans="1:11" x14ac:dyDescent="0.15">
      <c r="A32" s="174" t="str">
        <f>IF(連結実質赤字比率に係る赤字・黒字の構成分析!C$38="",NA(),連結実質赤字比率に係る赤字・黒字の構成分析!C$38)</f>
        <v>公共下水道事業特別会計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0.18</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0.24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0.15</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0.15</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0.16</v>
      </c>
    </row>
    <row r="33" spans="1:16" x14ac:dyDescent="0.15">
      <c r="A33" s="174" t="str">
        <f>IF(連結実質赤字比率に係る赤字・黒字の構成分析!C$37="",NA(),連結実質赤字比率に係る赤字・黒字の構成分析!C$37)</f>
        <v>村立診療所特別会計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0.27</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0.08</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0.19</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0.15</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0.19</v>
      </c>
    </row>
    <row r="34" spans="1:16" x14ac:dyDescent="0.15">
      <c r="A34" s="174" t="str">
        <f>IF(連結実質赤字比率に係る赤字・黒字の構成分析!C$36="",NA(),連結実質赤字比率に係る赤字・黒字の構成分析!C$36)</f>
        <v>簡易水道事業特別会計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0.11</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0.11</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0.15</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0.2</v>
      </c>
    </row>
    <row r="35" spans="1:16" x14ac:dyDescent="0.15">
      <c r="A35" s="174" t="str">
        <f>IF(連結実質赤字比率に係る赤字・黒字の構成分析!C$35="",NA(),連結実質赤字比率に係る赤字・黒字の構成分析!C$35)</f>
        <v>介護保険事業特別会計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0.82</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0.39</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0.42</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0.39</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0.46</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2.59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4.33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3.83</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2.2999999999999998</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3.17</v>
      </c>
    </row>
    <row r="39" spans="1:16" x14ac:dyDescent="0.15">
      <c r="A39" s="143" t="s">
        <v>59</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60</v>
      </c>
      <c r="C41" s="175"/>
      <c r="D41" s="175" t="s">
        <v>61</v>
      </c>
      <c r="E41" s="175" t="s">
        <v>60</v>
      </c>
      <c r="F41" s="175"/>
      <c r="G41" s="175" t="s">
        <v>61</v>
      </c>
      <c r="H41" s="175" t="s">
        <v>60</v>
      </c>
      <c r="I41" s="175"/>
      <c r="J41" s="175" t="s">
        <v>61</v>
      </c>
      <c r="K41" s="175" t="s">
        <v>60</v>
      </c>
      <c r="L41" s="175"/>
      <c r="M41" s="175" t="s">
        <v>61</v>
      </c>
      <c r="N41" s="175" t="s">
        <v>60</v>
      </c>
      <c r="O41" s="175"/>
      <c r="P41" s="175" t="s">
        <v>61</v>
      </c>
    </row>
    <row r="42" spans="1:16" x14ac:dyDescent="0.15">
      <c r="A42" s="175" t="s">
        <v>62</v>
      </c>
      <c r="B42" s="175"/>
      <c r="C42" s="175"/>
      <c r="D42" s="175">
        <f>'実質公債費比率（分子）の構造'!K$52</f>
        <v>227</v>
      </c>
      <c r="E42" s="175"/>
      <c r="F42" s="175"/>
      <c r="G42" s="175">
        <f>'実質公債費比率（分子）の構造'!L$52</f>
        <v>244</v>
      </c>
      <c r="H42" s="175"/>
      <c r="I42" s="175"/>
      <c r="J42" s="175">
        <f>'実質公債費比率（分子）の構造'!M$52</f>
        <v>254</v>
      </c>
      <c r="K42" s="175"/>
      <c r="L42" s="175"/>
      <c r="M42" s="175">
        <f>'実質公債費比率（分子）の構造'!N$52</f>
        <v>264</v>
      </c>
      <c r="N42" s="175"/>
      <c r="O42" s="175"/>
      <c r="P42" s="175">
        <f>'実質公債費比率（分子）の構造'!O$52</f>
        <v>275</v>
      </c>
    </row>
    <row r="43" spans="1:16" x14ac:dyDescent="0.15">
      <c r="A43" s="175" t="s">
        <v>63</v>
      </c>
      <c r="B43" s="175">
        <f>'実質公債費比率（分子）の構造'!K$51</f>
        <v>1</v>
      </c>
      <c r="C43" s="175"/>
      <c r="D43" s="175"/>
      <c r="E43" s="175">
        <f>'実質公債費比率（分子）の構造'!L$51</f>
        <v>0</v>
      </c>
      <c r="F43" s="175"/>
      <c r="G43" s="175"/>
      <c r="H43" s="175">
        <f>'実質公債費比率（分子）の構造'!M$51</f>
        <v>1</v>
      </c>
      <c r="I43" s="175"/>
      <c r="J43" s="175"/>
      <c r="K43" s="175" t="str">
        <f>'実質公債費比率（分子）の構造'!N$51</f>
        <v>-</v>
      </c>
      <c r="L43" s="175"/>
      <c r="M43" s="175"/>
      <c r="N43" s="175">
        <f>'実質公債費比率（分子）の構造'!O$51</f>
        <v>0</v>
      </c>
      <c r="O43" s="175"/>
      <c r="P43" s="175"/>
    </row>
    <row r="44" spans="1:16" x14ac:dyDescent="0.15">
      <c r="A44" s="175" t="s">
        <v>64</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15">
      <c r="A45" s="175" t="s">
        <v>65</v>
      </c>
      <c r="B45" s="175">
        <f>'実質公債費比率（分子）の構造'!K$49</f>
        <v>16</v>
      </c>
      <c r="C45" s="175"/>
      <c r="D45" s="175"/>
      <c r="E45" s="175">
        <f>'実質公債費比率（分子）の構造'!L$49</f>
        <v>17</v>
      </c>
      <c r="F45" s="175"/>
      <c r="G45" s="175"/>
      <c r="H45" s="175">
        <f>'実質公債費比率（分子）の構造'!M$49</f>
        <v>17</v>
      </c>
      <c r="I45" s="175"/>
      <c r="J45" s="175"/>
      <c r="K45" s="175">
        <f>'実質公債費比率（分子）の構造'!N$49</f>
        <v>23</v>
      </c>
      <c r="L45" s="175"/>
      <c r="M45" s="175"/>
      <c r="N45" s="175">
        <f>'実質公債費比率（分子）の構造'!O$49</f>
        <v>18</v>
      </c>
      <c r="O45" s="175"/>
      <c r="P45" s="175"/>
    </row>
    <row r="46" spans="1:16" x14ac:dyDescent="0.15">
      <c r="A46" s="175" t="s">
        <v>66</v>
      </c>
      <c r="B46" s="175">
        <f>'実質公債費比率（分子）の構造'!K$48</f>
        <v>59</v>
      </c>
      <c r="C46" s="175"/>
      <c r="D46" s="175"/>
      <c r="E46" s="175">
        <f>'実質公債費比率（分子）の構造'!L$48</f>
        <v>65</v>
      </c>
      <c r="F46" s="175"/>
      <c r="G46" s="175"/>
      <c r="H46" s="175">
        <f>'実質公債費比率（分子）の構造'!M$48</f>
        <v>61</v>
      </c>
      <c r="I46" s="175"/>
      <c r="J46" s="175"/>
      <c r="K46" s="175">
        <f>'実質公債費比率（分子）の構造'!N$48</f>
        <v>57</v>
      </c>
      <c r="L46" s="175"/>
      <c r="M46" s="175"/>
      <c r="N46" s="175">
        <f>'実質公債費比率（分子）の構造'!O$48</f>
        <v>56</v>
      </c>
      <c r="O46" s="175"/>
      <c r="P46" s="175"/>
    </row>
    <row r="47" spans="1:16" x14ac:dyDescent="0.15">
      <c r="A47" s="175" t="s">
        <v>67</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69</v>
      </c>
      <c r="B49" s="175">
        <f>'実質公債費比率（分子）の構造'!K$45</f>
        <v>239</v>
      </c>
      <c r="C49" s="175"/>
      <c r="D49" s="175"/>
      <c r="E49" s="175">
        <f>'実質公債費比率（分子）の構造'!L$45</f>
        <v>248</v>
      </c>
      <c r="F49" s="175"/>
      <c r="G49" s="175"/>
      <c r="H49" s="175">
        <f>'実質公債費比率（分子）の構造'!M$45</f>
        <v>275</v>
      </c>
      <c r="I49" s="175"/>
      <c r="J49" s="175"/>
      <c r="K49" s="175">
        <f>'実質公債費比率（分子）の構造'!N$45</f>
        <v>288</v>
      </c>
      <c r="L49" s="175"/>
      <c r="M49" s="175"/>
      <c r="N49" s="175">
        <f>'実質公債費比率（分子）の構造'!O$45</f>
        <v>313</v>
      </c>
      <c r="O49" s="175"/>
      <c r="P49" s="175"/>
    </row>
    <row r="50" spans="1:16" x14ac:dyDescent="0.15">
      <c r="A50" s="175" t="s">
        <v>70</v>
      </c>
      <c r="B50" s="175" t="e">
        <f>NA()</f>
        <v>#N/A</v>
      </c>
      <c r="C50" s="175">
        <f>IF(ISNUMBER('実質公債費比率（分子）の構造'!K$53),'実質公債費比率（分子）の構造'!K$53,NA())</f>
        <v>88</v>
      </c>
      <c r="D50" s="175" t="e">
        <f>NA()</f>
        <v>#N/A</v>
      </c>
      <c r="E50" s="175" t="e">
        <f>NA()</f>
        <v>#N/A</v>
      </c>
      <c r="F50" s="175">
        <f>IF(ISNUMBER('実質公債費比率（分子）の構造'!L$53),'実質公債費比率（分子）の構造'!L$53,NA())</f>
        <v>86</v>
      </c>
      <c r="G50" s="175" t="e">
        <f>NA()</f>
        <v>#N/A</v>
      </c>
      <c r="H50" s="175" t="e">
        <f>NA()</f>
        <v>#N/A</v>
      </c>
      <c r="I50" s="175">
        <f>IF(ISNUMBER('実質公債費比率（分子）の構造'!M$53),'実質公債費比率（分子）の構造'!M$53,NA())</f>
        <v>100</v>
      </c>
      <c r="J50" s="175" t="e">
        <f>NA()</f>
        <v>#N/A</v>
      </c>
      <c r="K50" s="175" t="e">
        <f>NA()</f>
        <v>#N/A</v>
      </c>
      <c r="L50" s="175">
        <f>IF(ISNUMBER('実質公債費比率（分子）の構造'!N$53),'実質公債費比率（分子）の構造'!N$53,NA())</f>
        <v>104</v>
      </c>
      <c r="M50" s="175" t="e">
        <f>NA()</f>
        <v>#N/A</v>
      </c>
      <c r="N50" s="175" t="e">
        <f>NA()</f>
        <v>#N/A</v>
      </c>
      <c r="O50" s="175">
        <f>IF(ISNUMBER('実質公債費比率（分子）の構造'!O$53),'実質公債費比率（分子）の構造'!O$53,NA())</f>
        <v>112</v>
      </c>
      <c r="P50" s="175" t="e">
        <f>NA()</f>
        <v>#N/A</v>
      </c>
    </row>
    <row r="53" spans="1:16" x14ac:dyDescent="0.15">
      <c r="A53" s="143" t="s">
        <v>71</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15">
      <c r="A56" s="174" t="s">
        <v>42</v>
      </c>
      <c r="B56" s="174"/>
      <c r="C56" s="174"/>
      <c r="D56" s="174">
        <f>'将来負担比率（分子）の構造'!I$52</f>
        <v>2773</v>
      </c>
      <c r="E56" s="174"/>
      <c r="F56" s="174"/>
      <c r="G56" s="174">
        <f>'将来負担比率（分子）の構造'!J$52</f>
        <v>2719</v>
      </c>
      <c r="H56" s="174"/>
      <c r="I56" s="174"/>
      <c r="J56" s="174">
        <f>'将来負担比率（分子）の構造'!K$52</f>
        <v>2671</v>
      </c>
      <c r="K56" s="174"/>
      <c r="L56" s="174"/>
      <c r="M56" s="174">
        <f>'将来負担比率（分子）の構造'!L$52</f>
        <v>2581</v>
      </c>
      <c r="N56" s="174"/>
      <c r="O56" s="174"/>
      <c r="P56" s="174">
        <f>'将来負担比率（分子）の構造'!M$52</f>
        <v>2438</v>
      </c>
    </row>
    <row r="57" spans="1:16" x14ac:dyDescent="0.15">
      <c r="A57" s="174" t="s">
        <v>41</v>
      </c>
      <c r="B57" s="174"/>
      <c r="C57" s="174"/>
      <c r="D57" s="174">
        <f>'将来負担比率（分子）の構造'!I$51</f>
        <v>4</v>
      </c>
      <c r="E57" s="174"/>
      <c r="F57" s="174"/>
      <c r="G57" s="174">
        <f>'将来負担比率（分子）の構造'!J$51</f>
        <v>2</v>
      </c>
      <c r="H57" s="174"/>
      <c r="I57" s="174"/>
      <c r="J57" s="174">
        <f>'将来負担比率（分子）の構造'!K$51</f>
        <v>1</v>
      </c>
      <c r="K57" s="174"/>
      <c r="L57" s="174"/>
      <c r="M57" s="174">
        <f>'将来負担比率（分子）の構造'!L$51</f>
        <v>1</v>
      </c>
      <c r="N57" s="174"/>
      <c r="O57" s="174"/>
      <c r="P57" s="174">
        <f>'将来負担比率（分子）の構造'!M$51</f>
        <v>0</v>
      </c>
    </row>
    <row r="58" spans="1:16" x14ac:dyDescent="0.15">
      <c r="A58" s="174" t="s">
        <v>40</v>
      </c>
      <c r="B58" s="174"/>
      <c r="C58" s="174"/>
      <c r="D58" s="174">
        <f>'将来負担比率（分子）の構造'!I$50</f>
        <v>1661</v>
      </c>
      <c r="E58" s="174"/>
      <c r="F58" s="174"/>
      <c r="G58" s="174">
        <f>'将来負担比率（分子）の構造'!J$50</f>
        <v>1684</v>
      </c>
      <c r="H58" s="174"/>
      <c r="I58" s="174"/>
      <c r="J58" s="174">
        <f>'将来負担比率（分子）の構造'!K$50</f>
        <v>1532</v>
      </c>
      <c r="K58" s="174"/>
      <c r="L58" s="174"/>
      <c r="M58" s="174">
        <f>'将来負担比率（分子）の構造'!L$50</f>
        <v>1450</v>
      </c>
      <c r="N58" s="174"/>
      <c r="O58" s="174"/>
      <c r="P58" s="174">
        <f>'将来負担比率（分子）の構造'!M$50</f>
        <v>1244</v>
      </c>
    </row>
    <row r="59" spans="1:16" x14ac:dyDescent="0.15">
      <c r="A59" s="174" t="s">
        <v>38</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37</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35</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34</v>
      </c>
      <c r="B62" s="174">
        <f>'将来負担比率（分子）の構造'!I$45</f>
        <v>546</v>
      </c>
      <c r="C62" s="174"/>
      <c r="D62" s="174"/>
      <c r="E62" s="174">
        <f>'将来負担比率（分子）の構造'!J$45</f>
        <v>579</v>
      </c>
      <c r="F62" s="174"/>
      <c r="G62" s="174"/>
      <c r="H62" s="174">
        <f>'将来負担比率（分子）の構造'!K$45</f>
        <v>519</v>
      </c>
      <c r="I62" s="174"/>
      <c r="J62" s="174"/>
      <c r="K62" s="174">
        <f>'将来負担比率（分子）の構造'!L$45</f>
        <v>496</v>
      </c>
      <c r="L62" s="174"/>
      <c r="M62" s="174"/>
      <c r="N62" s="174">
        <f>'将来負担比率（分子）の構造'!M$45</f>
        <v>473</v>
      </c>
      <c r="O62" s="174"/>
      <c r="P62" s="174"/>
    </row>
    <row r="63" spans="1:16" x14ac:dyDescent="0.15">
      <c r="A63" s="174" t="s">
        <v>33</v>
      </c>
      <c r="B63" s="174">
        <f>'将来負担比率（分子）の構造'!I$44</f>
        <v>164</v>
      </c>
      <c r="C63" s="174"/>
      <c r="D63" s="174"/>
      <c r="E63" s="174">
        <f>'将来負担比率（分子）の構造'!J$44</f>
        <v>149</v>
      </c>
      <c r="F63" s="174"/>
      <c r="G63" s="174"/>
      <c r="H63" s="174">
        <f>'将来負担比率（分子）の構造'!K$44</f>
        <v>139</v>
      </c>
      <c r="I63" s="174"/>
      <c r="J63" s="174"/>
      <c r="K63" s="174">
        <f>'将来負担比率（分子）の構造'!L$44</f>
        <v>127</v>
      </c>
      <c r="L63" s="174"/>
      <c r="M63" s="174"/>
      <c r="N63" s="174">
        <f>'将来負担比率（分子）の構造'!M$44</f>
        <v>108</v>
      </c>
      <c r="O63" s="174"/>
      <c r="P63" s="174"/>
    </row>
    <row r="64" spans="1:16" x14ac:dyDescent="0.15">
      <c r="A64" s="174" t="s">
        <v>32</v>
      </c>
      <c r="B64" s="174">
        <f>'将来負担比率（分子）の構造'!I$43</f>
        <v>672</v>
      </c>
      <c r="C64" s="174"/>
      <c r="D64" s="174"/>
      <c r="E64" s="174">
        <f>'将来負担比率（分子）の構造'!J$43</f>
        <v>686</v>
      </c>
      <c r="F64" s="174"/>
      <c r="G64" s="174"/>
      <c r="H64" s="174">
        <f>'将来負担比率（分子）の構造'!K$43</f>
        <v>663</v>
      </c>
      <c r="I64" s="174"/>
      <c r="J64" s="174"/>
      <c r="K64" s="174">
        <f>'将来負担比率（分子）の構造'!L$43</f>
        <v>549</v>
      </c>
      <c r="L64" s="174"/>
      <c r="M64" s="174"/>
      <c r="N64" s="174">
        <f>'将来負担比率（分子）の構造'!M$43</f>
        <v>527</v>
      </c>
      <c r="O64" s="174"/>
      <c r="P64" s="174"/>
    </row>
    <row r="65" spans="1:16" x14ac:dyDescent="0.15">
      <c r="A65" s="174" t="s">
        <v>31</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30</v>
      </c>
      <c r="B66" s="174">
        <f>'将来負担比率（分子）の構造'!I$41</f>
        <v>3138</v>
      </c>
      <c r="C66" s="174"/>
      <c r="D66" s="174"/>
      <c r="E66" s="174">
        <f>'将来負担比率（分子）の構造'!J$41</f>
        <v>3106</v>
      </c>
      <c r="F66" s="174"/>
      <c r="G66" s="174"/>
      <c r="H66" s="174">
        <f>'将来負担比率（分子）の構造'!K$41</f>
        <v>3095</v>
      </c>
      <c r="I66" s="174"/>
      <c r="J66" s="174"/>
      <c r="K66" s="174">
        <f>'将来負担比率（分子）の構造'!L$41</f>
        <v>2988</v>
      </c>
      <c r="L66" s="174"/>
      <c r="M66" s="174"/>
      <c r="N66" s="174">
        <f>'将来負担比率（分子）の構造'!M$41</f>
        <v>2817</v>
      </c>
      <c r="O66" s="174"/>
      <c r="P66" s="174"/>
    </row>
    <row r="67" spans="1:16" x14ac:dyDescent="0.15">
      <c r="A67" s="174" t="s">
        <v>74</v>
      </c>
      <c r="B67" s="174" t="e">
        <f>NA()</f>
        <v>#N/A</v>
      </c>
      <c r="C67" s="174">
        <f>IF(ISNUMBER('将来負担比率（分子）の構造'!I$53), IF('将来負担比率（分子）の構造'!I$53 &lt; 0, 0, '将来負担比率（分子）の構造'!I$53), NA())</f>
        <v>84</v>
      </c>
      <c r="D67" s="174" t="e">
        <f>NA()</f>
        <v>#N/A</v>
      </c>
      <c r="E67" s="174" t="e">
        <f>NA()</f>
        <v>#N/A</v>
      </c>
      <c r="F67" s="174">
        <f>IF(ISNUMBER('将来負担比率（分子）の構造'!J$53), IF('将来負担比率（分子）の構造'!J$53 &lt; 0, 0, '将来負担比率（分子）の構造'!J$53), NA())</f>
        <v>114</v>
      </c>
      <c r="G67" s="174" t="e">
        <f>NA()</f>
        <v>#N/A</v>
      </c>
      <c r="H67" s="174" t="e">
        <f>NA()</f>
        <v>#N/A</v>
      </c>
      <c r="I67" s="174">
        <f>IF(ISNUMBER('将来負担比率（分子）の構造'!K$53), IF('将来負担比率（分子）の構造'!K$53 &lt; 0, 0, '将来負担比率（分子）の構造'!K$53), NA())</f>
        <v>211</v>
      </c>
      <c r="J67" s="174" t="e">
        <f>NA()</f>
        <v>#N/A</v>
      </c>
      <c r="K67" s="174" t="e">
        <f>NA()</f>
        <v>#N/A</v>
      </c>
      <c r="L67" s="174">
        <f>IF(ISNUMBER('将来負担比率（分子）の構造'!L$53), IF('将来負担比率（分子）の構造'!L$53 &lt; 0, 0, '将来負担比率（分子）の構造'!L$53), NA())</f>
        <v>128</v>
      </c>
      <c r="M67" s="174" t="e">
        <f>NA()</f>
        <v>#N/A</v>
      </c>
      <c r="N67" s="174" t="e">
        <f>NA()</f>
        <v>#N/A</v>
      </c>
      <c r="O67" s="174">
        <f>IF(ISNUMBER('将来負担比率（分子）の構造'!M$53), IF('将来負担比率（分子）の構造'!M$53 &lt; 0, 0, '将来負担比率（分子）の構造'!M$53), NA())</f>
        <v>244</v>
      </c>
      <c r="P67" s="174" t="e">
        <f>NA()</f>
        <v>#N/A</v>
      </c>
    </row>
    <row r="70" spans="1:16" x14ac:dyDescent="0.15">
      <c r="A70" s="176" t="s">
        <v>75</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76</v>
      </c>
      <c r="B72" s="178">
        <f>基金残高に係る経年分析!F55</f>
        <v>818</v>
      </c>
      <c r="C72" s="178">
        <f>基金残高に係る経年分析!G55</f>
        <v>756</v>
      </c>
      <c r="D72" s="178">
        <f>基金残高に係る経年分析!H55</f>
        <v>630</v>
      </c>
    </row>
    <row r="73" spans="1:16" x14ac:dyDescent="0.15">
      <c r="A73" s="177" t="s">
        <v>77</v>
      </c>
      <c r="B73" s="178">
        <f>基金残高に係る経年分析!F56</f>
        <v>190</v>
      </c>
      <c r="C73" s="178">
        <f>基金残高に係る経年分析!G56</f>
        <v>190</v>
      </c>
      <c r="D73" s="178">
        <f>基金残高に係る経年分析!H56</f>
        <v>190</v>
      </c>
    </row>
    <row r="74" spans="1:16" x14ac:dyDescent="0.15">
      <c r="A74" s="177" t="s">
        <v>78</v>
      </c>
      <c r="B74" s="178">
        <f>基金残高に係る経年分析!F57</f>
        <v>508</v>
      </c>
      <c r="C74" s="178">
        <f>基金残高に係る経年分析!G57</f>
        <v>499</v>
      </c>
      <c r="D74" s="178">
        <f>基金残高に係る経年分析!H57</f>
        <v>411</v>
      </c>
    </row>
  </sheetData>
  <sheetProtection algorithmName="SHA-512" hashValue="G+17kfmzKckqRAYiOLgqkPKQPGnHtC8ur4JQpFKUHZmQhfeGvOS7nUOgTvgCZZnGi7/VBmk/N3vSHAf4+dVyQg==" saltValue="etYmwOSpLMbmIPE8sM4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17" t="s">
        <v>210</v>
      </c>
      <c r="DI1" s="618"/>
      <c r="DJ1" s="618"/>
      <c r="DK1" s="618"/>
      <c r="DL1" s="618"/>
      <c r="DM1" s="618"/>
      <c r="DN1" s="619"/>
      <c r="DO1" s="219"/>
      <c r="DP1" s="617" t="s">
        <v>211</v>
      </c>
      <c r="DQ1" s="618"/>
      <c r="DR1" s="618"/>
      <c r="DS1" s="618"/>
      <c r="DT1" s="618"/>
      <c r="DU1" s="618"/>
      <c r="DV1" s="618"/>
      <c r="DW1" s="618"/>
      <c r="DX1" s="618"/>
      <c r="DY1" s="618"/>
      <c r="DZ1" s="618"/>
      <c r="EA1" s="618"/>
      <c r="EB1" s="618"/>
      <c r="EC1" s="619"/>
      <c r="ED1" s="217"/>
      <c r="EE1" s="217"/>
      <c r="EF1" s="217"/>
      <c r="EG1" s="217"/>
      <c r="EH1" s="217"/>
      <c r="EI1" s="217"/>
      <c r="EJ1" s="217"/>
      <c r="EK1" s="217"/>
      <c r="EL1" s="217"/>
      <c r="EM1" s="217"/>
    </row>
    <row r="2" spans="2:143" ht="22.5" customHeight="1" x14ac:dyDescent="0.15">
      <c r="B2" s="220" t="s">
        <v>212</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3" customFormat="1" ht="11.25" customHeight="1" x14ac:dyDescent="0.15">
      <c r="B5" s="627" t="s">
        <v>223</v>
      </c>
      <c r="C5" s="628"/>
      <c r="D5" s="628"/>
      <c r="E5" s="628"/>
      <c r="F5" s="628"/>
      <c r="G5" s="628"/>
      <c r="H5" s="628"/>
      <c r="I5" s="628"/>
      <c r="J5" s="628"/>
      <c r="K5" s="628"/>
      <c r="L5" s="628"/>
      <c r="M5" s="628"/>
      <c r="N5" s="628"/>
      <c r="O5" s="628"/>
      <c r="P5" s="628"/>
      <c r="Q5" s="629"/>
      <c r="R5" s="630">
        <v>403489</v>
      </c>
      <c r="S5" s="631"/>
      <c r="T5" s="631"/>
      <c r="U5" s="631"/>
      <c r="V5" s="631"/>
      <c r="W5" s="631"/>
      <c r="X5" s="631"/>
      <c r="Y5" s="632"/>
      <c r="Z5" s="633">
        <v>16.7</v>
      </c>
      <c r="AA5" s="633"/>
      <c r="AB5" s="633"/>
      <c r="AC5" s="633"/>
      <c r="AD5" s="634">
        <v>403489</v>
      </c>
      <c r="AE5" s="634"/>
      <c r="AF5" s="634"/>
      <c r="AG5" s="634"/>
      <c r="AH5" s="634"/>
      <c r="AI5" s="634"/>
      <c r="AJ5" s="634"/>
      <c r="AK5" s="634"/>
      <c r="AL5" s="635">
        <v>26.3</v>
      </c>
      <c r="AM5" s="636"/>
      <c r="AN5" s="636"/>
      <c r="AO5" s="637"/>
      <c r="AP5" s="627" t="s">
        <v>224</v>
      </c>
      <c r="AQ5" s="628"/>
      <c r="AR5" s="628"/>
      <c r="AS5" s="628"/>
      <c r="AT5" s="628"/>
      <c r="AU5" s="628"/>
      <c r="AV5" s="628"/>
      <c r="AW5" s="628"/>
      <c r="AX5" s="628"/>
      <c r="AY5" s="628"/>
      <c r="AZ5" s="628"/>
      <c r="BA5" s="628"/>
      <c r="BB5" s="628"/>
      <c r="BC5" s="628"/>
      <c r="BD5" s="628"/>
      <c r="BE5" s="628"/>
      <c r="BF5" s="629"/>
      <c r="BG5" s="641">
        <v>403489</v>
      </c>
      <c r="BH5" s="642"/>
      <c r="BI5" s="642"/>
      <c r="BJ5" s="642"/>
      <c r="BK5" s="642"/>
      <c r="BL5" s="642"/>
      <c r="BM5" s="642"/>
      <c r="BN5" s="643"/>
      <c r="BO5" s="644">
        <v>100</v>
      </c>
      <c r="BP5" s="644"/>
      <c r="BQ5" s="644"/>
      <c r="BR5" s="644"/>
      <c r="BS5" s="645">
        <v>10463</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31819</v>
      </c>
      <c r="S6" s="642"/>
      <c r="T6" s="642"/>
      <c r="U6" s="642"/>
      <c r="V6" s="642"/>
      <c r="W6" s="642"/>
      <c r="X6" s="642"/>
      <c r="Y6" s="643"/>
      <c r="Z6" s="644">
        <v>1.3</v>
      </c>
      <c r="AA6" s="644"/>
      <c r="AB6" s="644"/>
      <c r="AC6" s="644"/>
      <c r="AD6" s="645">
        <v>31819</v>
      </c>
      <c r="AE6" s="645"/>
      <c r="AF6" s="645"/>
      <c r="AG6" s="645"/>
      <c r="AH6" s="645"/>
      <c r="AI6" s="645"/>
      <c r="AJ6" s="645"/>
      <c r="AK6" s="645"/>
      <c r="AL6" s="646">
        <v>2.1</v>
      </c>
      <c r="AM6" s="647"/>
      <c r="AN6" s="647"/>
      <c r="AO6" s="648"/>
      <c r="AP6" s="638" t="s">
        <v>229</v>
      </c>
      <c r="AQ6" s="639"/>
      <c r="AR6" s="639"/>
      <c r="AS6" s="639"/>
      <c r="AT6" s="639"/>
      <c r="AU6" s="639"/>
      <c r="AV6" s="639"/>
      <c r="AW6" s="639"/>
      <c r="AX6" s="639"/>
      <c r="AY6" s="639"/>
      <c r="AZ6" s="639"/>
      <c r="BA6" s="639"/>
      <c r="BB6" s="639"/>
      <c r="BC6" s="639"/>
      <c r="BD6" s="639"/>
      <c r="BE6" s="639"/>
      <c r="BF6" s="640"/>
      <c r="BG6" s="641">
        <v>403489</v>
      </c>
      <c r="BH6" s="642"/>
      <c r="BI6" s="642"/>
      <c r="BJ6" s="642"/>
      <c r="BK6" s="642"/>
      <c r="BL6" s="642"/>
      <c r="BM6" s="642"/>
      <c r="BN6" s="643"/>
      <c r="BO6" s="644">
        <v>100</v>
      </c>
      <c r="BP6" s="644"/>
      <c r="BQ6" s="644"/>
      <c r="BR6" s="644"/>
      <c r="BS6" s="645">
        <v>10463</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43232</v>
      </c>
      <c r="CS6" s="642"/>
      <c r="CT6" s="642"/>
      <c r="CU6" s="642"/>
      <c r="CV6" s="642"/>
      <c r="CW6" s="642"/>
      <c r="CX6" s="642"/>
      <c r="CY6" s="643"/>
      <c r="CZ6" s="635">
        <v>1.8</v>
      </c>
      <c r="DA6" s="636"/>
      <c r="DB6" s="636"/>
      <c r="DC6" s="655"/>
      <c r="DD6" s="650" t="s">
        <v>126</v>
      </c>
      <c r="DE6" s="642"/>
      <c r="DF6" s="642"/>
      <c r="DG6" s="642"/>
      <c r="DH6" s="642"/>
      <c r="DI6" s="642"/>
      <c r="DJ6" s="642"/>
      <c r="DK6" s="642"/>
      <c r="DL6" s="642"/>
      <c r="DM6" s="642"/>
      <c r="DN6" s="642"/>
      <c r="DO6" s="642"/>
      <c r="DP6" s="643"/>
      <c r="DQ6" s="650">
        <v>43232</v>
      </c>
      <c r="DR6" s="642"/>
      <c r="DS6" s="642"/>
      <c r="DT6" s="642"/>
      <c r="DU6" s="642"/>
      <c r="DV6" s="642"/>
      <c r="DW6" s="642"/>
      <c r="DX6" s="642"/>
      <c r="DY6" s="642"/>
      <c r="DZ6" s="642"/>
      <c r="EA6" s="642"/>
      <c r="EB6" s="642"/>
      <c r="EC6" s="651"/>
    </row>
    <row r="7" spans="2:143" ht="11.25" customHeight="1" x14ac:dyDescent="0.15">
      <c r="B7" s="638" t="s">
        <v>231</v>
      </c>
      <c r="C7" s="639"/>
      <c r="D7" s="639"/>
      <c r="E7" s="639"/>
      <c r="F7" s="639"/>
      <c r="G7" s="639"/>
      <c r="H7" s="639"/>
      <c r="I7" s="639"/>
      <c r="J7" s="639"/>
      <c r="K7" s="639"/>
      <c r="L7" s="639"/>
      <c r="M7" s="639"/>
      <c r="N7" s="639"/>
      <c r="O7" s="639"/>
      <c r="P7" s="639"/>
      <c r="Q7" s="640"/>
      <c r="R7" s="641">
        <v>203</v>
      </c>
      <c r="S7" s="642"/>
      <c r="T7" s="642"/>
      <c r="U7" s="642"/>
      <c r="V7" s="642"/>
      <c r="W7" s="642"/>
      <c r="X7" s="642"/>
      <c r="Y7" s="643"/>
      <c r="Z7" s="644">
        <v>0</v>
      </c>
      <c r="AA7" s="644"/>
      <c r="AB7" s="644"/>
      <c r="AC7" s="644"/>
      <c r="AD7" s="645">
        <v>203</v>
      </c>
      <c r="AE7" s="645"/>
      <c r="AF7" s="645"/>
      <c r="AG7" s="645"/>
      <c r="AH7" s="645"/>
      <c r="AI7" s="645"/>
      <c r="AJ7" s="645"/>
      <c r="AK7" s="645"/>
      <c r="AL7" s="646">
        <v>0</v>
      </c>
      <c r="AM7" s="647"/>
      <c r="AN7" s="647"/>
      <c r="AO7" s="648"/>
      <c r="AP7" s="638" t="s">
        <v>232</v>
      </c>
      <c r="AQ7" s="639"/>
      <c r="AR7" s="639"/>
      <c r="AS7" s="639"/>
      <c r="AT7" s="639"/>
      <c r="AU7" s="639"/>
      <c r="AV7" s="639"/>
      <c r="AW7" s="639"/>
      <c r="AX7" s="639"/>
      <c r="AY7" s="639"/>
      <c r="AZ7" s="639"/>
      <c r="BA7" s="639"/>
      <c r="BB7" s="639"/>
      <c r="BC7" s="639"/>
      <c r="BD7" s="639"/>
      <c r="BE7" s="639"/>
      <c r="BF7" s="640"/>
      <c r="BG7" s="641">
        <v>141605</v>
      </c>
      <c r="BH7" s="642"/>
      <c r="BI7" s="642"/>
      <c r="BJ7" s="642"/>
      <c r="BK7" s="642"/>
      <c r="BL7" s="642"/>
      <c r="BM7" s="642"/>
      <c r="BN7" s="643"/>
      <c r="BO7" s="644">
        <v>35.1</v>
      </c>
      <c r="BP7" s="644"/>
      <c r="BQ7" s="644"/>
      <c r="BR7" s="644"/>
      <c r="BS7" s="645">
        <v>10463</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454787</v>
      </c>
      <c r="CS7" s="642"/>
      <c r="CT7" s="642"/>
      <c r="CU7" s="642"/>
      <c r="CV7" s="642"/>
      <c r="CW7" s="642"/>
      <c r="CX7" s="642"/>
      <c r="CY7" s="643"/>
      <c r="CZ7" s="644">
        <v>19.3</v>
      </c>
      <c r="DA7" s="644"/>
      <c r="DB7" s="644"/>
      <c r="DC7" s="644"/>
      <c r="DD7" s="650">
        <v>115714</v>
      </c>
      <c r="DE7" s="642"/>
      <c r="DF7" s="642"/>
      <c r="DG7" s="642"/>
      <c r="DH7" s="642"/>
      <c r="DI7" s="642"/>
      <c r="DJ7" s="642"/>
      <c r="DK7" s="642"/>
      <c r="DL7" s="642"/>
      <c r="DM7" s="642"/>
      <c r="DN7" s="642"/>
      <c r="DO7" s="642"/>
      <c r="DP7" s="643"/>
      <c r="DQ7" s="650">
        <v>386949</v>
      </c>
      <c r="DR7" s="642"/>
      <c r="DS7" s="642"/>
      <c r="DT7" s="642"/>
      <c r="DU7" s="642"/>
      <c r="DV7" s="642"/>
      <c r="DW7" s="642"/>
      <c r="DX7" s="642"/>
      <c r="DY7" s="642"/>
      <c r="DZ7" s="642"/>
      <c r="EA7" s="642"/>
      <c r="EB7" s="642"/>
      <c r="EC7" s="651"/>
    </row>
    <row r="8" spans="2:143" ht="11.25" customHeight="1" x14ac:dyDescent="0.15">
      <c r="B8" s="638" t="s">
        <v>234</v>
      </c>
      <c r="C8" s="639"/>
      <c r="D8" s="639"/>
      <c r="E8" s="639"/>
      <c r="F8" s="639"/>
      <c r="G8" s="639"/>
      <c r="H8" s="639"/>
      <c r="I8" s="639"/>
      <c r="J8" s="639"/>
      <c r="K8" s="639"/>
      <c r="L8" s="639"/>
      <c r="M8" s="639"/>
      <c r="N8" s="639"/>
      <c r="O8" s="639"/>
      <c r="P8" s="639"/>
      <c r="Q8" s="640"/>
      <c r="R8" s="641">
        <v>275</v>
      </c>
      <c r="S8" s="642"/>
      <c r="T8" s="642"/>
      <c r="U8" s="642"/>
      <c r="V8" s="642"/>
      <c r="W8" s="642"/>
      <c r="X8" s="642"/>
      <c r="Y8" s="643"/>
      <c r="Z8" s="644">
        <v>0</v>
      </c>
      <c r="AA8" s="644"/>
      <c r="AB8" s="644"/>
      <c r="AC8" s="644"/>
      <c r="AD8" s="645">
        <v>275</v>
      </c>
      <c r="AE8" s="645"/>
      <c r="AF8" s="645"/>
      <c r="AG8" s="645"/>
      <c r="AH8" s="645"/>
      <c r="AI8" s="645"/>
      <c r="AJ8" s="645"/>
      <c r="AK8" s="645"/>
      <c r="AL8" s="646">
        <v>0</v>
      </c>
      <c r="AM8" s="647"/>
      <c r="AN8" s="647"/>
      <c r="AO8" s="648"/>
      <c r="AP8" s="638" t="s">
        <v>235</v>
      </c>
      <c r="AQ8" s="639"/>
      <c r="AR8" s="639"/>
      <c r="AS8" s="639"/>
      <c r="AT8" s="639"/>
      <c r="AU8" s="639"/>
      <c r="AV8" s="639"/>
      <c r="AW8" s="639"/>
      <c r="AX8" s="639"/>
      <c r="AY8" s="639"/>
      <c r="AZ8" s="639"/>
      <c r="BA8" s="639"/>
      <c r="BB8" s="639"/>
      <c r="BC8" s="639"/>
      <c r="BD8" s="639"/>
      <c r="BE8" s="639"/>
      <c r="BF8" s="640"/>
      <c r="BG8" s="641">
        <v>2303</v>
      </c>
      <c r="BH8" s="642"/>
      <c r="BI8" s="642"/>
      <c r="BJ8" s="642"/>
      <c r="BK8" s="642"/>
      <c r="BL8" s="642"/>
      <c r="BM8" s="642"/>
      <c r="BN8" s="643"/>
      <c r="BO8" s="644">
        <v>0.6</v>
      </c>
      <c r="BP8" s="644"/>
      <c r="BQ8" s="644"/>
      <c r="BR8" s="644"/>
      <c r="BS8" s="650" t="s">
        <v>236</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312484</v>
      </c>
      <c r="CS8" s="642"/>
      <c r="CT8" s="642"/>
      <c r="CU8" s="642"/>
      <c r="CV8" s="642"/>
      <c r="CW8" s="642"/>
      <c r="CX8" s="642"/>
      <c r="CY8" s="643"/>
      <c r="CZ8" s="644">
        <v>13.2</v>
      </c>
      <c r="DA8" s="644"/>
      <c r="DB8" s="644"/>
      <c r="DC8" s="644"/>
      <c r="DD8" s="650">
        <v>32800</v>
      </c>
      <c r="DE8" s="642"/>
      <c r="DF8" s="642"/>
      <c r="DG8" s="642"/>
      <c r="DH8" s="642"/>
      <c r="DI8" s="642"/>
      <c r="DJ8" s="642"/>
      <c r="DK8" s="642"/>
      <c r="DL8" s="642"/>
      <c r="DM8" s="642"/>
      <c r="DN8" s="642"/>
      <c r="DO8" s="642"/>
      <c r="DP8" s="643"/>
      <c r="DQ8" s="650">
        <v>207096</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239</v>
      </c>
      <c r="S9" s="642"/>
      <c r="T9" s="642"/>
      <c r="U9" s="642"/>
      <c r="V9" s="642"/>
      <c r="W9" s="642"/>
      <c r="X9" s="642"/>
      <c r="Y9" s="643"/>
      <c r="Z9" s="644">
        <v>0</v>
      </c>
      <c r="AA9" s="644"/>
      <c r="AB9" s="644"/>
      <c r="AC9" s="644"/>
      <c r="AD9" s="645">
        <v>239</v>
      </c>
      <c r="AE9" s="645"/>
      <c r="AF9" s="645"/>
      <c r="AG9" s="645"/>
      <c r="AH9" s="645"/>
      <c r="AI9" s="645"/>
      <c r="AJ9" s="645"/>
      <c r="AK9" s="645"/>
      <c r="AL9" s="646">
        <v>0</v>
      </c>
      <c r="AM9" s="647"/>
      <c r="AN9" s="647"/>
      <c r="AO9" s="648"/>
      <c r="AP9" s="638" t="s">
        <v>239</v>
      </c>
      <c r="AQ9" s="639"/>
      <c r="AR9" s="639"/>
      <c r="AS9" s="639"/>
      <c r="AT9" s="639"/>
      <c r="AU9" s="639"/>
      <c r="AV9" s="639"/>
      <c r="AW9" s="639"/>
      <c r="AX9" s="639"/>
      <c r="AY9" s="639"/>
      <c r="AZ9" s="639"/>
      <c r="BA9" s="639"/>
      <c r="BB9" s="639"/>
      <c r="BC9" s="639"/>
      <c r="BD9" s="639"/>
      <c r="BE9" s="639"/>
      <c r="BF9" s="640"/>
      <c r="BG9" s="641">
        <v>54278</v>
      </c>
      <c r="BH9" s="642"/>
      <c r="BI9" s="642"/>
      <c r="BJ9" s="642"/>
      <c r="BK9" s="642"/>
      <c r="BL9" s="642"/>
      <c r="BM9" s="642"/>
      <c r="BN9" s="643"/>
      <c r="BO9" s="644">
        <v>13.5</v>
      </c>
      <c r="BP9" s="644"/>
      <c r="BQ9" s="644"/>
      <c r="BR9" s="644"/>
      <c r="BS9" s="650" t="s">
        <v>126</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292596</v>
      </c>
      <c r="CS9" s="642"/>
      <c r="CT9" s="642"/>
      <c r="CU9" s="642"/>
      <c r="CV9" s="642"/>
      <c r="CW9" s="642"/>
      <c r="CX9" s="642"/>
      <c r="CY9" s="643"/>
      <c r="CZ9" s="644">
        <v>12.4</v>
      </c>
      <c r="DA9" s="644"/>
      <c r="DB9" s="644"/>
      <c r="DC9" s="644"/>
      <c r="DD9" s="650">
        <v>5905</v>
      </c>
      <c r="DE9" s="642"/>
      <c r="DF9" s="642"/>
      <c r="DG9" s="642"/>
      <c r="DH9" s="642"/>
      <c r="DI9" s="642"/>
      <c r="DJ9" s="642"/>
      <c r="DK9" s="642"/>
      <c r="DL9" s="642"/>
      <c r="DM9" s="642"/>
      <c r="DN9" s="642"/>
      <c r="DO9" s="642"/>
      <c r="DP9" s="643"/>
      <c r="DQ9" s="650">
        <v>224876</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32272</v>
      </c>
      <c r="BH10" s="642"/>
      <c r="BI10" s="642"/>
      <c r="BJ10" s="642"/>
      <c r="BK10" s="642"/>
      <c r="BL10" s="642"/>
      <c r="BM10" s="642"/>
      <c r="BN10" s="643"/>
      <c r="BO10" s="644">
        <v>8</v>
      </c>
      <c r="BP10" s="644"/>
      <c r="BQ10" s="644"/>
      <c r="BR10" s="644"/>
      <c r="BS10" s="650" t="s">
        <v>126</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721</v>
      </c>
      <c r="CS10" s="642"/>
      <c r="CT10" s="642"/>
      <c r="CU10" s="642"/>
      <c r="CV10" s="642"/>
      <c r="CW10" s="642"/>
      <c r="CX10" s="642"/>
      <c r="CY10" s="643"/>
      <c r="CZ10" s="644">
        <v>0</v>
      </c>
      <c r="DA10" s="644"/>
      <c r="DB10" s="644"/>
      <c r="DC10" s="644"/>
      <c r="DD10" s="650" t="s">
        <v>126</v>
      </c>
      <c r="DE10" s="642"/>
      <c r="DF10" s="642"/>
      <c r="DG10" s="642"/>
      <c r="DH10" s="642"/>
      <c r="DI10" s="642"/>
      <c r="DJ10" s="642"/>
      <c r="DK10" s="642"/>
      <c r="DL10" s="642"/>
      <c r="DM10" s="642"/>
      <c r="DN10" s="642"/>
      <c r="DO10" s="642"/>
      <c r="DP10" s="643"/>
      <c r="DQ10" s="650">
        <v>721</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236</v>
      </c>
      <c r="AA11" s="644"/>
      <c r="AB11" s="644"/>
      <c r="AC11" s="644"/>
      <c r="AD11" s="645" t="s">
        <v>126</v>
      </c>
      <c r="AE11" s="645"/>
      <c r="AF11" s="645"/>
      <c r="AG11" s="645"/>
      <c r="AH11" s="645"/>
      <c r="AI11" s="645"/>
      <c r="AJ11" s="645"/>
      <c r="AK11" s="645"/>
      <c r="AL11" s="646" t="s">
        <v>236</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52752</v>
      </c>
      <c r="BH11" s="642"/>
      <c r="BI11" s="642"/>
      <c r="BJ11" s="642"/>
      <c r="BK11" s="642"/>
      <c r="BL11" s="642"/>
      <c r="BM11" s="642"/>
      <c r="BN11" s="643"/>
      <c r="BO11" s="644">
        <v>13.1</v>
      </c>
      <c r="BP11" s="644"/>
      <c r="BQ11" s="644"/>
      <c r="BR11" s="644"/>
      <c r="BS11" s="650">
        <v>10463</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216586</v>
      </c>
      <c r="CS11" s="642"/>
      <c r="CT11" s="642"/>
      <c r="CU11" s="642"/>
      <c r="CV11" s="642"/>
      <c r="CW11" s="642"/>
      <c r="CX11" s="642"/>
      <c r="CY11" s="643"/>
      <c r="CZ11" s="644">
        <v>9.1999999999999993</v>
      </c>
      <c r="DA11" s="644"/>
      <c r="DB11" s="644"/>
      <c r="DC11" s="644"/>
      <c r="DD11" s="650">
        <v>130817</v>
      </c>
      <c r="DE11" s="642"/>
      <c r="DF11" s="642"/>
      <c r="DG11" s="642"/>
      <c r="DH11" s="642"/>
      <c r="DI11" s="642"/>
      <c r="DJ11" s="642"/>
      <c r="DK11" s="642"/>
      <c r="DL11" s="642"/>
      <c r="DM11" s="642"/>
      <c r="DN11" s="642"/>
      <c r="DO11" s="642"/>
      <c r="DP11" s="643"/>
      <c r="DQ11" s="650">
        <v>102979</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23993</v>
      </c>
      <c r="S12" s="642"/>
      <c r="T12" s="642"/>
      <c r="U12" s="642"/>
      <c r="V12" s="642"/>
      <c r="W12" s="642"/>
      <c r="X12" s="642"/>
      <c r="Y12" s="643"/>
      <c r="Z12" s="644">
        <v>1</v>
      </c>
      <c r="AA12" s="644"/>
      <c r="AB12" s="644"/>
      <c r="AC12" s="644"/>
      <c r="AD12" s="645">
        <v>23993</v>
      </c>
      <c r="AE12" s="645"/>
      <c r="AF12" s="645"/>
      <c r="AG12" s="645"/>
      <c r="AH12" s="645"/>
      <c r="AI12" s="645"/>
      <c r="AJ12" s="645"/>
      <c r="AK12" s="645"/>
      <c r="AL12" s="646">
        <v>1.6</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252752</v>
      </c>
      <c r="BH12" s="642"/>
      <c r="BI12" s="642"/>
      <c r="BJ12" s="642"/>
      <c r="BK12" s="642"/>
      <c r="BL12" s="642"/>
      <c r="BM12" s="642"/>
      <c r="BN12" s="643"/>
      <c r="BO12" s="644">
        <v>62.6</v>
      </c>
      <c r="BP12" s="644"/>
      <c r="BQ12" s="644"/>
      <c r="BR12" s="644"/>
      <c r="BS12" s="650" t="s">
        <v>236</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104468</v>
      </c>
      <c r="CS12" s="642"/>
      <c r="CT12" s="642"/>
      <c r="CU12" s="642"/>
      <c r="CV12" s="642"/>
      <c r="CW12" s="642"/>
      <c r="CX12" s="642"/>
      <c r="CY12" s="643"/>
      <c r="CZ12" s="644">
        <v>4.4000000000000004</v>
      </c>
      <c r="DA12" s="644"/>
      <c r="DB12" s="644"/>
      <c r="DC12" s="644"/>
      <c r="DD12" s="650">
        <v>14658</v>
      </c>
      <c r="DE12" s="642"/>
      <c r="DF12" s="642"/>
      <c r="DG12" s="642"/>
      <c r="DH12" s="642"/>
      <c r="DI12" s="642"/>
      <c r="DJ12" s="642"/>
      <c r="DK12" s="642"/>
      <c r="DL12" s="642"/>
      <c r="DM12" s="642"/>
      <c r="DN12" s="642"/>
      <c r="DO12" s="642"/>
      <c r="DP12" s="643"/>
      <c r="DQ12" s="650">
        <v>68637</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126</v>
      </c>
      <c r="S13" s="642"/>
      <c r="T13" s="642"/>
      <c r="U13" s="642"/>
      <c r="V13" s="642"/>
      <c r="W13" s="642"/>
      <c r="X13" s="642"/>
      <c r="Y13" s="643"/>
      <c r="Z13" s="644" t="s">
        <v>126</v>
      </c>
      <c r="AA13" s="644"/>
      <c r="AB13" s="644"/>
      <c r="AC13" s="644"/>
      <c r="AD13" s="645" t="s">
        <v>236</v>
      </c>
      <c r="AE13" s="645"/>
      <c r="AF13" s="645"/>
      <c r="AG13" s="645"/>
      <c r="AH13" s="645"/>
      <c r="AI13" s="645"/>
      <c r="AJ13" s="645"/>
      <c r="AK13" s="645"/>
      <c r="AL13" s="646" t="s">
        <v>126</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241205</v>
      </c>
      <c r="BH13" s="642"/>
      <c r="BI13" s="642"/>
      <c r="BJ13" s="642"/>
      <c r="BK13" s="642"/>
      <c r="BL13" s="642"/>
      <c r="BM13" s="642"/>
      <c r="BN13" s="643"/>
      <c r="BO13" s="644">
        <v>59.8</v>
      </c>
      <c r="BP13" s="644"/>
      <c r="BQ13" s="644"/>
      <c r="BR13" s="644"/>
      <c r="BS13" s="650" t="s">
        <v>126</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268310</v>
      </c>
      <c r="CS13" s="642"/>
      <c r="CT13" s="642"/>
      <c r="CU13" s="642"/>
      <c r="CV13" s="642"/>
      <c r="CW13" s="642"/>
      <c r="CX13" s="642"/>
      <c r="CY13" s="643"/>
      <c r="CZ13" s="644">
        <v>11.4</v>
      </c>
      <c r="DA13" s="644"/>
      <c r="DB13" s="644"/>
      <c r="DC13" s="644"/>
      <c r="DD13" s="650">
        <v>61031</v>
      </c>
      <c r="DE13" s="642"/>
      <c r="DF13" s="642"/>
      <c r="DG13" s="642"/>
      <c r="DH13" s="642"/>
      <c r="DI13" s="642"/>
      <c r="DJ13" s="642"/>
      <c r="DK13" s="642"/>
      <c r="DL13" s="642"/>
      <c r="DM13" s="642"/>
      <c r="DN13" s="642"/>
      <c r="DO13" s="642"/>
      <c r="DP13" s="643"/>
      <c r="DQ13" s="650">
        <v>177505</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236</v>
      </c>
      <c r="AE14" s="645"/>
      <c r="AF14" s="645"/>
      <c r="AG14" s="645"/>
      <c r="AH14" s="645"/>
      <c r="AI14" s="645"/>
      <c r="AJ14" s="645"/>
      <c r="AK14" s="645"/>
      <c r="AL14" s="646" t="s">
        <v>126</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2564</v>
      </c>
      <c r="BH14" s="642"/>
      <c r="BI14" s="642"/>
      <c r="BJ14" s="642"/>
      <c r="BK14" s="642"/>
      <c r="BL14" s="642"/>
      <c r="BM14" s="642"/>
      <c r="BN14" s="643"/>
      <c r="BO14" s="644">
        <v>0.6</v>
      </c>
      <c r="BP14" s="644"/>
      <c r="BQ14" s="644"/>
      <c r="BR14" s="644"/>
      <c r="BS14" s="650" t="s">
        <v>126</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168940</v>
      </c>
      <c r="CS14" s="642"/>
      <c r="CT14" s="642"/>
      <c r="CU14" s="642"/>
      <c r="CV14" s="642"/>
      <c r="CW14" s="642"/>
      <c r="CX14" s="642"/>
      <c r="CY14" s="643"/>
      <c r="CZ14" s="644">
        <v>7.2</v>
      </c>
      <c r="DA14" s="644"/>
      <c r="DB14" s="644"/>
      <c r="DC14" s="644"/>
      <c r="DD14" s="650" t="s">
        <v>126</v>
      </c>
      <c r="DE14" s="642"/>
      <c r="DF14" s="642"/>
      <c r="DG14" s="642"/>
      <c r="DH14" s="642"/>
      <c r="DI14" s="642"/>
      <c r="DJ14" s="642"/>
      <c r="DK14" s="642"/>
      <c r="DL14" s="642"/>
      <c r="DM14" s="642"/>
      <c r="DN14" s="642"/>
      <c r="DO14" s="642"/>
      <c r="DP14" s="643"/>
      <c r="DQ14" s="650">
        <v>168940</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7234</v>
      </c>
      <c r="S15" s="642"/>
      <c r="T15" s="642"/>
      <c r="U15" s="642"/>
      <c r="V15" s="642"/>
      <c r="W15" s="642"/>
      <c r="X15" s="642"/>
      <c r="Y15" s="643"/>
      <c r="Z15" s="644">
        <v>0.3</v>
      </c>
      <c r="AA15" s="644"/>
      <c r="AB15" s="644"/>
      <c r="AC15" s="644"/>
      <c r="AD15" s="645">
        <v>7234</v>
      </c>
      <c r="AE15" s="645"/>
      <c r="AF15" s="645"/>
      <c r="AG15" s="645"/>
      <c r="AH15" s="645"/>
      <c r="AI15" s="645"/>
      <c r="AJ15" s="645"/>
      <c r="AK15" s="645"/>
      <c r="AL15" s="646">
        <v>0.5</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6568</v>
      </c>
      <c r="BH15" s="642"/>
      <c r="BI15" s="642"/>
      <c r="BJ15" s="642"/>
      <c r="BK15" s="642"/>
      <c r="BL15" s="642"/>
      <c r="BM15" s="642"/>
      <c r="BN15" s="643"/>
      <c r="BO15" s="644">
        <v>1.6</v>
      </c>
      <c r="BP15" s="644"/>
      <c r="BQ15" s="644"/>
      <c r="BR15" s="644"/>
      <c r="BS15" s="650" t="s">
        <v>126</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179115</v>
      </c>
      <c r="CS15" s="642"/>
      <c r="CT15" s="642"/>
      <c r="CU15" s="642"/>
      <c r="CV15" s="642"/>
      <c r="CW15" s="642"/>
      <c r="CX15" s="642"/>
      <c r="CY15" s="643"/>
      <c r="CZ15" s="644">
        <v>7.6</v>
      </c>
      <c r="DA15" s="644"/>
      <c r="DB15" s="644"/>
      <c r="DC15" s="644"/>
      <c r="DD15" s="650">
        <v>24298</v>
      </c>
      <c r="DE15" s="642"/>
      <c r="DF15" s="642"/>
      <c r="DG15" s="642"/>
      <c r="DH15" s="642"/>
      <c r="DI15" s="642"/>
      <c r="DJ15" s="642"/>
      <c r="DK15" s="642"/>
      <c r="DL15" s="642"/>
      <c r="DM15" s="642"/>
      <c r="DN15" s="642"/>
      <c r="DO15" s="642"/>
      <c r="DP15" s="643"/>
      <c r="DQ15" s="650">
        <v>148211</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172</v>
      </c>
      <c r="CS16" s="642"/>
      <c r="CT16" s="642"/>
      <c r="CU16" s="642"/>
      <c r="CV16" s="642"/>
      <c r="CW16" s="642"/>
      <c r="CX16" s="642"/>
      <c r="CY16" s="643"/>
      <c r="CZ16" s="644" t="s">
        <v>172</v>
      </c>
      <c r="DA16" s="644"/>
      <c r="DB16" s="644"/>
      <c r="DC16" s="644"/>
      <c r="DD16" s="650" t="s">
        <v>126</v>
      </c>
      <c r="DE16" s="642"/>
      <c r="DF16" s="642"/>
      <c r="DG16" s="642"/>
      <c r="DH16" s="642"/>
      <c r="DI16" s="642"/>
      <c r="DJ16" s="642"/>
      <c r="DK16" s="642"/>
      <c r="DL16" s="642"/>
      <c r="DM16" s="642"/>
      <c r="DN16" s="642"/>
      <c r="DO16" s="642"/>
      <c r="DP16" s="643"/>
      <c r="DQ16" s="650" t="s">
        <v>126</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330</v>
      </c>
      <c r="S17" s="642"/>
      <c r="T17" s="642"/>
      <c r="U17" s="642"/>
      <c r="V17" s="642"/>
      <c r="W17" s="642"/>
      <c r="X17" s="642"/>
      <c r="Y17" s="643"/>
      <c r="Z17" s="644">
        <v>0</v>
      </c>
      <c r="AA17" s="644"/>
      <c r="AB17" s="644"/>
      <c r="AC17" s="644"/>
      <c r="AD17" s="645">
        <v>330</v>
      </c>
      <c r="AE17" s="645"/>
      <c r="AF17" s="645"/>
      <c r="AG17" s="645"/>
      <c r="AH17" s="645"/>
      <c r="AI17" s="645"/>
      <c r="AJ17" s="645"/>
      <c r="AK17" s="645"/>
      <c r="AL17" s="646">
        <v>0</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126</v>
      </c>
      <c r="BH17" s="642"/>
      <c r="BI17" s="642"/>
      <c r="BJ17" s="642"/>
      <c r="BK17" s="642"/>
      <c r="BL17" s="642"/>
      <c r="BM17" s="642"/>
      <c r="BN17" s="643"/>
      <c r="BO17" s="644" t="s">
        <v>236</v>
      </c>
      <c r="BP17" s="644"/>
      <c r="BQ17" s="644"/>
      <c r="BR17" s="644"/>
      <c r="BS17" s="650" t="s">
        <v>126</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313460</v>
      </c>
      <c r="CS17" s="642"/>
      <c r="CT17" s="642"/>
      <c r="CU17" s="642"/>
      <c r="CV17" s="642"/>
      <c r="CW17" s="642"/>
      <c r="CX17" s="642"/>
      <c r="CY17" s="643"/>
      <c r="CZ17" s="644">
        <v>13.3</v>
      </c>
      <c r="DA17" s="644"/>
      <c r="DB17" s="644"/>
      <c r="DC17" s="644"/>
      <c r="DD17" s="650" t="s">
        <v>126</v>
      </c>
      <c r="DE17" s="642"/>
      <c r="DF17" s="642"/>
      <c r="DG17" s="642"/>
      <c r="DH17" s="642"/>
      <c r="DI17" s="642"/>
      <c r="DJ17" s="642"/>
      <c r="DK17" s="642"/>
      <c r="DL17" s="642"/>
      <c r="DM17" s="642"/>
      <c r="DN17" s="642"/>
      <c r="DO17" s="642"/>
      <c r="DP17" s="643"/>
      <c r="DQ17" s="650">
        <v>312942</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1198693</v>
      </c>
      <c r="S18" s="642"/>
      <c r="T18" s="642"/>
      <c r="U18" s="642"/>
      <c r="V18" s="642"/>
      <c r="W18" s="642"/>
      <c r="X18" s="642"/>
      <c r="Y18" s="643"/>
      <c r="Z18" s="644">
        <v>49.6</v>
      </c>
      <c r="AA18" s="644"/>
      <c r="AB18" s="644"/>
      <c r="AC18" s="644"/>
      <c r="AD18" s="645">
        <v>1064324</v>
      </c>
      <c r="AE18" s="645"/>
      <c r="AF18" s="645"/>
      <c r="AG18" s="645"/>
      <c r="AH18" s="645"/>
      <c r="AI18" s="645"/>
      <c r="AJ18" s="645"/>
      <c r="AK18" s="645"/>
      <c r="AL18" s="646">
        <v>69.5</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236</v>
      </c>
      <c r="BP18" s="644"/>
      <c r="BQ18" s="644"/>
      <c r="BR18" s="644"/>
      <c r="BS18" s="650" t="s">
        <v>236</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v>5866</v>
      </c>
      <c r="CS18" s="642"/>
      <c r="CT18" s="642"/>
      <c r="CU18" s="642"/>
      <c r="CV18" s="642"/>
      <c r="CW18" s="642"/>
      <c r="CX18" s="642"/>
      <c r="CY18" s="643"/>
      <c r="CZ18" s="644">
        <v>0.2</v>
      </c>
      <c r="DA18" s="644"/>
      <c r="DB18" s="644"/>
      <c r="DC18" s="644"/>
      <c r="DD18" s="650">
        <v>5866</v>
      </c>
      <c r="DE18" s="642"/>
      <c r="DF18" s="642"/>
      <c r="DG18" s="642"/>
      <c r="DH18" s="642"/>
      <c r="DI18" s="642"/>
      <c r="DJ18" s="642"/>
      <c r="DK18" s="642"/>
      <c r="DL18" s="642"/>
      <c r="DM18" s="642"/>
      <c r="DN18" s="642"/>
      <c r="DO18" s="642"/>
      <c r="DP18" s="643"/>
      <c r="DQ18" s="650">
        <v>900</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1064324</v>
      </c>
      <c r="S19" s="642"/>
      <c r="T19" s="642"/>
      <c r="U19" s="642"/>
      <c r="V19" s="642"/>
      <c r="W19" s="642"/>
      <c r="X19" s="642"/>
      <c r="Y19" s="643"/>
      <c r="Z19" s="644">
        <v>44.1</v>
      </c>
      <c r="AA19" s="644"/>
      <c r="AB19" s="644"/>
      <c r="AC19" s="644"/>
      <c r="AD19" s="645">
        <v>1064324</v>
      </c>
      <c r="AE19" s="645"/>
      <c r="AF19" s="645"/>
      <c r="AG19" s="645"/>
      <c r="AH19" s="645"/>
      <c r="AI19" s="645"/>
      <c r="AJ19" s="645"/>
      <c r="AK19" s="645"/>
      <c r="AL19" s="646">
        <v>69.5</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126</v>
      </c>
      <c r="BH19" s="642"/>
      <c r="BI19" s="642"/>
      <c r="BJ19" s="642"/>
      <c r="BK19" s="642"/>
      <c r="BL19" s="642"/>
      <c r="BM19" s="642"/>
      <c r="BN19" s="643"/>
      <c r="BO19" s="644" t="s">
        <v>236</v>
      </c>
      <c r="BP19" s="644"/>
      <c r="BQ19" s="644"/>
      <c r="BR19" s="644"/>
      <c r="BS19" s="650" t="s">
        <v>236</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134369</v>
      </c>
      <c r="S20" s="642"/>
      <c r="T20" s="642"/>
      <c r="U20" s="642"/>
      <c r="V20" s="642"/>
      <c r="W20" s="642"/>
      <c r="X20" s="642"/>
      <c r="Y20" s="643"/>
      <c r="Z20" s="644">
        <v>5.6</v>
      </c>
      <c r="AA20" s="644"/>
      <c r="AB20" s="644"/>
      <c r="AC20" s="644"/>
      <c r="AD20" s="645" t="s">
        <v>126</v>
      </c>
      <c r="AE20" s="645"/>
      <c r="AF20" s="645"/>
      <c r="AG20" s="645"/>
      <c r="AH20" s="645"/>
      <c r="AI20" s="645"/>
      <c r="AJ20" s="645"/>
      <c r="AK20" s="645"/>
      <c r="AL20" s="646" t="s">
        <v>236</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126</v>
      </c>
      <c r="BH20" s="642"/>
      <c r="BI20" s="642"/>
      <c r="BJ20" s="642"/>
      <c r="BK20" s="642"/>
      <c r="BL20" s="642"/>
      <c r="BM20" s="642"/>
      <c r="BN20" s="643"/>
      <c r="BO20" s="644" t="s">
        <v>126</v>
      </c>
      <c r="BP20" s="644"/>
      <c r="BQ20" s="644"/>
      <c r="BR20" s="644"/>
      <c r="BS20" s="650" t="s">
        <v>126</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2360565</v>
      </c>
      <c r="CS20" s="642"/>
      <c r="CT20" s="642"/>
      <c r="CU20" s="642"/>
      <c r="CV20" s="642"/>
      <c r="CW20" s="642"/>
      <c r="CX20" s="642"/>
      <c r="CY20" s="643"/>
      <c r="CZ20" s="644">
        <v>100</v>
      </c>
      <c r="DA20" s="644"/>
      <c r="DB20" s="644"/>
      <c r="DC20" s="644"/>
      <c r="DD20" s="650">
        <v>391089</v>
      </c>
      <c r="DE20" s="642"/>
      <c r="DF20" s="642"/>
      <c r="DG20" s="642"/>
      <c r="DH20" s="642"/>
      <c r="DI20" s="642"/>
      <c r="DJ20" s="642"/>
      <c r="DK20" s="642"/>
      <c r="DL20" s="642"/>
      <c r="DM20" s="642"/>
      <c r="DN20" s="642"/>
      <c r="DO20" s="642"/>
      <c r="DP20" s="643"/>
      <c r="DQ20" s="650">
        <v>1842988</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126</v>
      </c>
      <c r="S21" s="642"/>
      <c r="T21" s="642"/>
      <c r="U21" s="642"/>
      <c r="V21" s="642"/>
      <c r="W21" s="642"/>
      <c r="X21" s="642"/>
      <c r="Y21" s="643"/>
      <c r="Z21" s="644" t="s">
        <v>236</v>
      </c>
      <c r="AA21" s="644"/>
      <c r="AB21" s="644"/>
      <c r="AC21" s="644"/>
      <c r="AD21" s="645" t="s">
        <v>126</v>
      </c>
      <c r="AE21" s="645"/>
      <c r="AF21" s="645"/>
      <c r="AG21" s="645"/>
      <c r="AH21" s="645"/>
      <c r="AI21" s="645"/>
      <c r="AJ21" s="645"/>
      <c r="AK21" s="645"/>
      <c r="AL21" s="646" t="s">
        <v>172</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236</v>
      </c>
      <c r="BH21" s="642"/>
      <c r="BI21" s="642"/>
      <c r="BJ21" s="642"/>
      <c r="BK21" s="642"/>
      <c r="BL21" s="642"/>
      <c r="BM21" s="642"/>
      <c r="BN21" s="643"/>
      <c r="BO21" s="644" t="s">
        <v>126</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1666275</v>
      </c>
      <c r="S22" s="642"/>
      <c r="T22" s="642"/>
      <c r="U22" s="642"/>
      <c r="V22" s="642"/>
      <c r="W22" s="642"/>
      <c r="X22" s="642"/>
      <c r="Y22" s="643"/>
      <c r="Z22" s="644">
        <v>69</v>
      </c>
      <c r="AA22" s="644"/>
      <c r="AB22" s="644"/>
      <c r="AC22" s="644"/>
      <c r="AD22" s="645">
        <v>1531906</v>
      </c>
      <c r="AE22" s="645"/>
      <c r="AF22" s="645"/>
      <c r="AG22" s="645"/>
      <c r="AH22" s="645"/>
      <c r="AI22" s="645"/>
      <c r="AJ22" s="645"/>
      <c r="AK22" s="645"/>
      <c r="AL22" s="646">
        <v>100</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236</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t="s">
        <v>236</v>
      </c>
      <c r="S23" s="642"/>
      <c r="T23" s="642"/>
      <c r="U23" s="642"/>
      <c r="V23" s="642"/>
      <c r="W23" s="642"/>
      <c r="X23" s="642"/>
      <c r="Y23" s="643"/>
      <c r="Z23" s="644" t="s">
        <v>126</v>
      </c>
      <c r="AA23" s="644"/>
      <c r="AB23" s="644"/>
      <c r="AC23" s="644"/>
      <c r="AD23" s="645" t="s">
        <v>126</v>
      </c>
      <c r="AE23" s="645"/>
      <c r="AF23" s="645"/>
      <c r="AG23" s="645"/>
      <c r="AH23" s="645"/>
      <c r="AI23" s="645"/>
      <c r="AJ23" s="645"/>
      <c r="AK23" s="645"/>
      <c r="AL23" s="646" t="s">
        <v>236</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172</v>
      </c>
      <c r="BP23" s="644"/>
      <c r="BQ23" s="644"/>
      <c r="BR23" s="644"/>
      <c r="BS23" s="650" t="s">
        <v>126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24</v>
      </c>
      <c r="S24" s="642"/>
      <c r="T24" s="642"/>
      <c r="U24" s="642"/>
      <c r="V24" s="642"/>
      <c r="W24" s="642"/>
      <c r="X24" s="642"/>
      <c r="Y24" s="643"/>
      <c r="Z24" s="644">
        <v>0</v>
      </c>
      <c r="AA24" s="644"/>
      <c r="AB24" s="644"/>
      <c r="AC24" s="644"/>
      <c r="AD24" s="645" t="s">
        <v>126</v>
      </c>
      <c r="AE24" s="645"/>
      <c r="AF24" s="645"/>
      <c r="AG24" s="645"/>
      <c r="AH24" s="645"/>
      <c r="AI24" s="645"/>
      <c r="AJ24" s="645"/>
      <c r="AK24" s="645"/>
      <c r="AL24" s="646" t="s">
        <v>236</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236</v>
      </c>
      <c r="BP24" s="644"/>
      <c r="BQ24" s="644"/>
      <c r="BR24" s="644"/>
      <c r="BS24" s="650" t="s">
        <v>172</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837047</v>
      </c>
      <c r="CS24" s="631"/>
      <c r="CT24" s="631"/>
      <c r="CU24" s="631"/>
      <c r="CV24" s="631"/>
      <c r="CW24" s="631"/>
      <c r="CX24" s="631"/>
      <c r="CY24" s="632"/>
      <c r="CZ24" s="635">
        <v>35.5</v>
      </c>
      <c r="DA24" s="636"/>
      <c r="DB24" s="636"/>
      <c r="DC24" s="655"/>
      <c r="DD24" s="676">
        <v>782915</v>
      </c>
      <c r="DE24" s="631"/>
      <c r="DF24" s="631"/>
      <c r="DG24" s="631"/>
      <c r="DH24" s="631"/>
      <c r="DI24" s="631"/>
      <c r="DJ24" s="631"/>
      <c r="DK24" s="632"/>
      <c r="DL24" s="676">
        <v>782798</v>
      </c>
      <c r="DM24" s="631"/>
      <c r="DN24" s="631"/>
      <c r="DO24" s="631"/>
      <c r="DP24" s="631"/>
      <c r="DQ24" s="631"/>
      <c r="DR24" s="631"/>
      <c r="DS24" s="631"/>
      <c r="DT24" s="631"/>
      <c r="DU24" s="631"/>
      <c r="DV24" s="632"/>
      <c r="DW24" s="635">
        <v>49.2</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55901</v>
      </c>
      <c r="S25" s="642"/>
      <c r="T25" s="642"/>
      <c r="U25" s="642"/>
      <c r="V25" s="642"/>
      <c r="W25" s="642"/>
      <c r="X25" s="642"/>
      <c r="Y25" s="643"/>
      <c r="Z25" s="644">
        <v>2.2999999999999998</v>
      </c>
      <c r="AA25" s="644"/>
      <c r="AB25" s="644"/>
      <c r="AC25" s="644"/>
      <c r="AD25" s="645" t="s">
        <v>236</v>
      </c>
      <c r="AE25" s="645"/>
      <c r="AF25" s="645"/>
      <c r="AG25" s="645"/>
      <c r="AH25" s="645"/>
      <c r="AI25" s="645"/>
      <c r="AJ25" s="645"/>
      <c r="AK25" s="645"/>
      <c r="AL25" s="646" t="s">
        <v>236</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440957</v>
      </c>
      <c r="CS25" s="677"/>
      <c r="CT25" s="677"/>
      <c r="CU25" s="677"/>
      <c r="CV25" s="677"/>
      <c r="CW25" s="677"/>
      <c r="CX25" s="677"/>
      <c r="CY25" s="678"/>
      <c r="CZ25" s="646">
        <v>18.7</v>
      </c>
      <c r="DA25" s="674"/>
      <c r="DB25" s="674"/>
      <c r="DC25" s="679"/>
      <c r="DD25" s="650">
        <v>427856</v>
      </c>
      <c r="DE25" s="677"/>
      <c r="DF25" s="677"/>
      <c r="DG25" s="677"/>
      <c r="DH25" s="677"/>
      <c r="DI25" s="677"/>
      <c r="DJ25" s="677"/>
      <c r="DK25" s="678"/>
      <c r="DL25" s="650">
        <v>427739</v>
      </c>
      <c r="DM25" s="677"/>
      <c r="DN25" s="677"/>
      <c r="DO25" s="677"/>
      <c r="DP25" s="677"/>
      <c r="DQ25" s="677"/>
      <c r="DR25" s="677"/>
      <c r="DS25" s="677"/>
      <c r="DT25" s="677"/>
      <c r="DU25" s="677"/>
      <c r="DV25" s="678"/>
      <c r="DW25" s="646">
        <v>26.9</v>
      </c>
      <c r="DX25" s="674"/>
      <c r="DY25" s="674"/>
      <c r="DZ25" s="674"/>
      <c r="EA25" s="674"/>
      <c r="EB25" s="674"/>
      <c r="EC25" s="675"/>
    </row>
    <row r="26" spans="2:133" ht="11.25" customHeight="1" x14ac:dyDescent="0.15">
      <c r="B26" s="638" t="s">
        <v>292</v>
      </c>
      <c r="C26" s="639"/>
      <c r="D26" s="639"/>
      <c r="E26" s="639"/>
      <c r="F26" s="639"/>
      <c r="G26" s="639"/>
      <c r="H26" s="639"/>
      <c r="I26" s="639"/>
      <c r="J26" s="639"/>
      <c r="K26" s="639"/>
      <c r="L26" s="639"/>
      <c r="M26" s="639"/>
      <c r="N26" s="639"/>
      <c r="O26" s="639"/>
      <c r="P26" s="639"/>
      <c r="Q26" s="640"/>
      <c r="R26" s="641">
        <v>867</v>
      </c>
      <c r="S26" s="642"/>
      <c r="T26" s="642"/>
      <c r="U26" s="642"/>
      <c r="V26" s="642"/>
      <c r="W26" s="642"/>
      <c r="X26" s="642"/>
      <c r="Y26" s="643"/>
      <c r="Z26" s="644">
        <v>0</v>
      </c>
      <c r="AA26" s="644"/>
      <c r="AB26" s="644"/>
      <c r="AC26" s="644"/>
      <c r="AD26" s="645" t="s">
        <v>236</v>
      </c>
      <c r="AE26" s="645"/>
      <c r="AF26" s="645"/>
      <c r="AG26" s="645"/>
      <c r="AH26" s="645"/>
      <c r="AI26" s="645"/>
      <c r="AJ26" s="645"/>
      <c r="AK26" s="645"/>
      <c r="AL26" s="646" t="s">
        <v>126</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236</v>
      </c>
      <c r="BP26" s="644"/>
      <c r="BQ26" s="644"/>
      <c r="BR26" s="644"/>
      <c r="BS26" s="650" t="s">
        <v>126</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275089</v>
      </c>
      <c r="CS26" s="642"/>
      <c r="CT26" s="642"/>
      <c r="CU26" s="642"/>
      <c r="CV26" s="642"/>
      <c r="CW26" s="642"/>
      <c r="CX26" s="642"/>
      <c r="CY26" s="643"/>
      <c r="CZ26" s="646">
        <v>11.7</v>
      </c>
      <c r="DA26" s="674"/>
      <c r="DB26" s="674"/>
      <c r="DC26" s="679"/>
      <c r="DD26" s="650">
        <v>263407</v>
      </c>
      <c r="DE26" s="642"/>
      <c r="DF26" s="642"/>
      <c r="DG26" s="642"/>
      <c r="DH26" s="642"/>
      <c r="DI26" s="642"/>
      <c r="DJ26" s="642"/>
      <c r="DK26" s="643"/>
      <c r="DL26" s="650" t="s">
        <v>126</v>
      </c>
      <c r="DM26" s="642"/>
      <c r="DN26" s="642"/>
      <c r="DO26" s="642"/>
      <c r="DP26" s="642"/>
      <c r="DQ26" s="642"/>
      <c r="DR26" s="642"/>
      <c r="DS26" s="642"/>
      <c r="DT26" s="642"/>
      <c r="DU26" s="642"/>
      <c r="DV26" s="643"/>
      <c r="DW26" s="646" t="s">
        <v>236</v>
      </c>
      <c r="DX26" s="674"/>
      <c r="DY26" s="674"/>
      <c r="DZ26" s="674"/>
      <c r="EA26" s="674"/>
      <c r="EB26" s="674"/>
      <c r="EC26" s="675"/>
    </row>
    <row r="27" spans="2:133" ht="11.25" customHeight="1" x14ac:dyDescent="0.15">
      <c r="B27" s="638" t="s">
        <v>295</v>
      </c>
      <c r="C27" s="639"/>
      <c r="D27" s="639"/>
      <c r="E27" s="639"/>
      <c r="F27" s="639"/>
      <c r="G27" s="639"/>
      <c r="H27" s="639"/>
      <c r="I27" s="639"/>
      <c r="J27" s="639"/>
      <c r="K27" s="639"/>
      <c r="L27" s="639"/>
      <c r="M27" s="639"/>
      <c r="N27" s="639"/>
      <c r="O27" s="639"/>
      <c r="P27" s="639"/>
      <c r="Q27" s="640"/>
      <c r="R27" s="641">
        <v>70118</v>
      </c>
      <c r="S27" s="642"/>
      <c r="T27" s="642"/>
      <c r="U27" s="642"/>
      <c r="V27" s="642"/>
      <c r="W27" s="642"/>
      <c r="X27" s="642"/>
      <c r="Y27" s="643"/>
      <c r="Z27" s="644">
        <v>2.9</v>
      </c>
      <c r="AA27" s="644"/>
      <c r="AB27" s="644"/>
      <c r="AC27" s="644"/>
      <c r="AD27" s="645" t="s">
        <v>126</v>
      </c>
      <c r="AE27" s="645"/>
      <c r="AF27" s="645"/>
      <c r="AG27" s="645"/>
      <c r="AH27" s="645"/>
      <c r="AI27" s="645"/>
      <c r="AJ27" s="645"/>
      <c r="AK27" s="645"/>
      <c r="AL27" s="646" t="s">
        <v>126</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403489</v>
      </c>
      <c r="BH27" s="642"/>
      <c r="BI27" s="642"/>
      <c r="BJ27" s="642"/>
      <c r="BK27" s="642"/>
      <c r="BL27" s="642"/>
      <c r="BM27" s="642"/>
      <c r="BN27" s="643"/>
      <c r="BO27" s="644">
        <v>100</v>
      </c>
      <c r="BP27" s="644"/>
      <c r="BQ27" s="644"/>
      <c r="BR27" s="644"/>
      <c r="BS27" s="650">
        <v>10463</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82630</v>
      </c>
      <c r="CS27" s="677"/>
      <c r="CT27" s="677"/>
      <c r="CU27" s="677"/>
      <c r="CV27" s="677"/>
      <c r="CW27" s="677"/>
      <c r="CX27" s="677"/>
      <c r="CY27" s="678"/>
      <c r="CZ27" s="646">
        <v>3.5</v>
      </c>
      <c r="DA27" s="674"/>
      <c r="DB27" s="674"/>
      <c r="DC27" s="679"/>
      <c r="DD27" s="650">
        <v>42117</v>
      </c>
      <c r="DE27" s="677"/>
      <c r="DF27" s="677"/>
      <c r="DG27" s="677"/>
      <c r="DH27" s="677"/>
      <c r="DI27" s="677"/>
      <c r="DJ27" s="677"/>
      <c r="DK27" s="678"/>
      <c r="DL27" s="650">
        <v>42117</v>
      </c>
      <c r="DM27" s="677"/>
      <c r="DN27" s="677"/>
      <c r="DO27" s="677"/>
      <c r="DP27" s="677"/>
      <c r="DQ27" s="677"/>
      <c r="DR27" s="677"/>
      <c r="DS27" s="677"/>
      <c r="DT27" s="677"/>
      <c r="DU27" s="677"/>
      <c r="DV27" s="678"/>
      <c r="DW27" s="646">
        <v>2.6</v>
      </c>
      <c r="DX27" s="674"/>
      <c r="DY27" s="674"/>
      <c r="DZ27" s="674"/>
      <c r="EA27" s="674"/>
      <c r="EB27" s="674"/>
      <c r="EC27" s="675"/>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236</v>
      </c>
      <c r="S28" s="642"/>
      <c r="T28" s="642"/>
      <c r="U28" s="642"/>
      <c r="V28" s="642"/>
      <c r="W28" s="642"/>
      <c r="X28" s="642"/>
      <c r="Y28" s="643"/>
      <c r="Z28" s="644" t="s">
        <v>236</v>
      </c>
      <c r="AA28" s="644"/>
      <c r="AB28" s="644"/>
      <c r="AC28" s="644"/>
      <c r="AD28" s="645" t="s">
        <v>126</v>
      </c>
      <c r="AE28" s="645"/>
      <c r="AF28" s="645"/>
      <c r="AG28" s="645"/>
      <c r="AH28" s="645"/>
      <c r="AI28" s="645"/>
      <c r="AJ28" s="645"/>
      <c r="AK28" s="645"/>
      <c r="AL28" s="646" t="s">
        <v>172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313460</v>
      </c>
      <c r="CS28" s="642"/>
      <c r="CT28" s="642"/>
      <c r="CU28" s="642"/>
      <c r="CV28" s="642"/>
      <c r="CW28" s="642"/>
      <c r="CX28" s="642"/>
      <c r="CY28" s="643"/>
      <c r="CZ28" s="646">
        <v>13.3</v>
      </c>
      <c r="DA28" s="674"/>
      <c r="DB28" s="674"/>
      <c r="DC28" s="679"/>
      <c r="DD28" s="650">
        <v>312942</v>
      </c>
      <c r="DE28" s="642"/>
      <c r="DF28" s="642"/>
      <c r="DG28" s="642"/>
      <c r="DH28" s="642"/>
      <c r="DI28" s="642"/>
      <c r="DJ28" s="642"/>
      <c r="DK28" s="643"/>
      <c r="DL28" s="650">
        <v>312942</v>
      </c>
      <c r="DM28" s="642"/>
      <c r="DN28" s="642"/>
      <c r="DO28" s="642"/>
      <c r="DP28" s="642"/>
      <c r="DQ28" s="642"/>
      <c r="DR28" s="642"/>
      <c r="DS28" s="642"/>
      <c r="DT28" s="642"/>
      <c r="DU28" s="642"/>
      <c r="DV28" s="643"/>
      <c r="DW28" s="646">
        <v>19.7</v>
      </c>
      <c r="DX28" s="674"/>
      <c r="DY28" s="674"/>
      <c r="DZ28" s="674"/>
      <c r="EA28" s="674"/>
      <c r="EB28" s="674"/>
      <c r="EC28" s="675"/>
    </row>
    <row r="29" spans="2:133" ht="11.25" customHeight="1" x14ac:dyDescent="0.15">
      <c r="B29" s="638" t="s">
        <v>300</v>
      </c>
      <c r="C29" s="639"/>
      <c r="D29" s="639"/>
      <c r="E29" s="639"/>
      <c r="F29" s="639"/>
      <c r="G29" s="639"/>
      <c r="H29" s="639"/>
      <c r="I29" s="639"/>
      <c r="J29" s="639"/>
      <c r="K29" s="639"/>
      <c r="L29" s="639"/>
      <c r="M29" s="639"/>
      <c r="N29" s="639"/>
      <c r="O29" s="639"/>
      <c r="P29" s="639"/>
      <c r="Q29" s="640"/>
      <c r="R29" s="641">
        <v>72326</v>
      </c>
      <c r="S29" s="642"/>
      <c r="T29" s="642"/>
      <c r="U29" s="642"/>
      <c r="V29" s="642"/>
      <c r="W29" s="642"/>
      <c r="X29" s="642"/>
      <c r="Y29" s="643"/>
      <c r="Z29" s="644">
        <v>3</v>
      </c>
      <c r="AA29" s="644"/>
      <c r="AB29" s="644"/>
      <c r="AC29" s="644"/>
      <c r="AD29" s="645" t="s">
        <v>236</v>
      </c>
      <c r="AE29" s="645"/>
      <c r="AF29" s="645"/>
      <c r="AG29" s="645"/>
      <c r="AH29" s="645"/>
      <c r="AI29" s="645"/>
      <c r="AJ29" s="645"/>
      <c r="AK29" s="645"/>
      <c r="AL29" s="646" t="s">
        <v>126</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313181</v>
      </c>
      <c r="CS29" s="677"/>
      <c r="CT29" s="677"/>
      <c r="CU29" s="677"/>
      <c r="CV29" s="677"/>
      <c r="CW29" s="677"/>
      <c r="CX29" s="677"/>
      <c r="CY29" s="678"/>
      <c r="CZ29" s="646">
        <v>13.3</v>
      </c>
      <c r="DA29" s="674"/>
      <c r="DB29" s="674"/>
      <c r="DC29" s="679"/>
      <c r="DD29" s="650">
        <v>312663</v>
      </c>
      <c r="DE29" s="677"/>
      <c r="DF29" s="677"/>
      <c r="DG29" s="677"/>
      <c r="DH29" s="677"/>
      <c r="DI29" s="677"/>
      <c r="DJ29" s="677"/>
      <c r="DK29" s="678"/>
      <c r="DL29" s="650">
        <v>312663</v>
      </c>
      <c r="DM29" s="677"/>
      <c r="DN29" s="677"/>
      <c r="DO29" s="677"/>
      <c r="DP29" s="677"/>
      <c r="DQ29" s="677"/>
      <c r="DR29" s="677"/>
      <c r="DS29" s="677"/>
      <c r="DT29" s="677"/>
      <c r="DU29" s="677"/>
      <c r="DV29" s="678"/>
      <c r="DW29" s="646">
        <v>19.600000000000001</v>
      </c>
      <c r="DX29" s="674"/>
      <c r="DY29" s="674"/>
      <c r="DZ29" s="674"/>
      <c r="EA29" s="674"/>
      <c r="EB29" s="674"/>
      <c r="EC29" s="675"/>
    </row>
    <row r="30" spans="2:133" ht="11.25" customHeight="1" x14ac:dyDescent="0.15">
      <c r="B30" s="638" t="s">
        <v>305</v>
      </c>
      <c r="C30" s="639"/>
      <c r="D30" s="639"/>
      <c r="E30" s="639"/>
      <c r="F30" s="639"/>
      <c r="G30" s="639"/>
      <c r="H30" s="639"/>
      <c r="I30" s="639"/>
      <c r="J30" s="639"/>
      <c r="K30" s="639"/>
      <c r="L30" s="639"/>
      <c r="M30" s="639"/>
      <c r="N30" s="639"/>
      <c r="O30" s="639"/>
      <c r="P30" s="639"/>
      <c r="Q30" s="640"/>
      <c r="R30" s="641">
        <v>45764</v>
      </c>
      <c r="S30" s="642"/>
      <c r="T30" s="642"/>
      <c r="U30" s="642"/>
      <c r="V30" s="642"/>
      <c r="W30" s="642"/>
      <c r="X30" s="642"/>
      <c r="Y30" s="643"/>
      <c r="Z30" s="644">
        <v>1.9</v>
      </c>
      <c r="AA30" s="644"/>
      <c r="AB30" s="644"/>
      <c r="AC30" s="644"/>
      <c r="AD30" s="645" t="s">
        <v>172</v>
      </c>
      <c r="AE30" s="645"/>
      <c r="AF30" s="645"/>
      <c r="AG30" s="645"/>
      <c r="AH30" s="645"/>
      <c r="AI30" s="645"/>
      <c r="AJ30" s="645"/>
      <c r="AK30" s="645"/>
      <c r="AL30" s="646" t="s">
        <v>126</v>
      </c>
      <c r="AM30" s="647"/>
      <c r="AN30" s="647"/>
      <c r="AO30" s="648"/>
      <c r="AP30" s="689" t="s">
        <v>306</v>
      </c>
      <c r="AQ30" s="690"/>
      <c r="AR30" s="690"/>
      <c r="AS30" s="690"/>
      <c r="AT30" s="695" t="s">
        <v>307</v>
      </c>
      <c r="AU30" s="224"/>
      <c r="AV30" s="224"/>
      <c r="AW30" s="224"/>
      <c r="AX30" s="627" t="s">
        <v>184</v>
      </c>
      <c r="AY30" s="628"/>
      <c r="AZ30" s="628"/>
      <c r="BA30" s="628"/>
      <c r="BB30" s="628"/>
      <c r="BC30" s="628"/>
      <c r="BD30" s="628"/>
      <c r="BE30" s="628"/>
      <c r="BF30" s="629"/>
      <c r="BG30" s="701">
        <v>99.1</v>
      </c>
      <c r="BH30" s="702"/>
      <c r="BI30" s="702"/>
      <c r="BJ30" s="702"/>
      <c r="BK30" s="702"/>
      <c r="BL30" s="702"/>
      <c r="BM30" s="636">
        <v>96.2</v>
      </c>
      <c r="BN30" s="702"/>
      <c r="BO30" s="702"/>
      <c r="BP30" s="702"/>
      <c r="BQ30" s="703"/>
      <c r="BR30" s="701">
        <v>99.1</v>
      </c>
      <c r="BS30" s="702"/>
      <c r="BT30" s="702"/>
      <c r="BU30" s="702"/>
      <c r="BV30" s="702"/>
      <c r="BW30" s="702"/>
      <c r="BX30" s="636">
        <v>95.6</v>
      </c>
      <c r="BY30" s="702"/>
      <c r="BZ30" s="702"/>
      <c r="CA30" s="702"/>
      <c r="CB30" s="703"/>
      <c r="CD30" s="706"/>
      <c r="CE30" s="707"/>
      <c r="CF30" s="656" t="s">
        <v>308</v>
      </c>
      <c r="CG30" s="657"/>
      <c r="CH30" s="657"/>
      <c r="CI30" s="657"/>
      <c r="CJ30" s="657"/>
      <c r="CK30" s="657"/>
      <c r="CL30" s="657"/>
      <c r="CM30" s="657"/>
      <c r="CN30" s="657"/>
      <c r="CO30" s="657"/>
      <c r="CP30" s="657"/>
      <c r="CQ30" s="658"/>
      <c r="CR30" s="641">
        <v>296032</v>
      </c>
      <c r="CS30" s="642"/>
      <c r="CT30" s="642"/>
      <c r="CU30" s="642"/>
      <c r="CV30" s="642"/>
      <c r="CW30" s="642"/>
      <c r="CX30" s="642"/>
      <c r="CY30" s="643"/>
      <c r="CZ30" s="646">
        <v>12.5</v>
      </c>
      <c r="DA30" s="674"/>
      <c r="DB30" s="674"/>
      <c r="DC30" s="679"/>
      <c r="DD30" s="650">
        <v>295514</v>
      </c>
      <c r="DE30" s="642"/>
      <c r="DF30" s="642"/>
      <c r="DG30" s="642"/>
      <c r="DH30" s="642"/>
      <c r="DI30" s="642"/>
      <c r="DJ30" s="642"/>
      <c r="DK30" s="643"/>
      <c r="DL30" s="650">
        <v>295514</v>
      </c>
      <c r="DM30" s="642"/>
      <c r="DN30" s="642"/>
      <c r="DO30" s="642"/>
      <c r="DP30" s="642"/>
      <c r="DQ30" s="642"/>
      <c r="DR30" s="642"/>
      <c r="DS30" s="642"/>
      <c r="DT30" s="642"/>
      <c r="DU30" s="642"/>
      <c r="DV30" s="643"/>
      <c r="DW30" s="646">
        <v>18.600000000000001</v>
      </c>
      <c r="DX30" s="674"/>
      <c r="DY30" s="674"/>
      <c r="DZ30" s="674"/>
      <c r="EA30" s="674"/>
      <c r="EB30" s="674"/>
      <c r="EC30" s="675"/>
    </row>
    <row r="31" spans="2:133" ht="11.25" customHeight="1" x14ac:dyDescent="0.15">
      <c r="B31" s="638" t="s">
        <v>309</v>
      </c>
      <c r="C31" s="639"/>
      <c r="D31" s="639"/>
      <c r="E31" s="639"/>
      <c r="F31" s="639"/>
      <c r="G31" s="639"/>
      <c r="H31" s="639"/>
      <c r="I31" s="639"/>
      <c r="J31" s="639"/>
      <c r="K31" s="639"/>
      <c r="L31" s="639"/>
      <c r="M31" s="639"/>
      <c r="N31" s="639"/>
      <c r="O31" s="639"/>
      <c r="P31" s="639"/>
      <c r="Q31" s="640"/>
      <c r="R31" s="641">
        <v>11190</v>
      </c>
      <c r="S31" s="642"/>
      <c r="T31" s="642"/>
      <c r="U31" s="642"/>
      <c r="V31" s="642"/>
      <c r="W31" s="642"/>
      <c r="X31" s="642"/>
      <c r="Y31" s="643"/>
      <c r="Z31" s="644">
        <v>0.5</v>
      </c>
      <c r="AA31" s="644"/>
      <c r="AB31" s="644"/>
      <c r="AC31" s="644"/>
      <c r="AD31" s="645" t="s">
        <v>126</v>
      </c>
      <c r="AE31" s="645"/>
      <c r="AF31" s="645"/>
      <c r="AG31" s="645"/>
      <c r="AH31" s="645"/>
      <c r="AI31" s="645"/>
      <c r="AJ31" s="645"/>
      <c r="AK31" s="645"/>
      <c r="AL31" s="646" t="s">
        <v>236</v>
      </c>
      <c r="AM31" s="647"/>
      <c r="AN31" s="647"/>
      <c r="AO31" s="648"/>
      <c r="AP31" s="691"/>
      <c r="AQ31" s="692"/>
      <c r="AR31" s="692"/>
      <c r="AS31" s="692"/>
      <c r="AT31" s="696"/>
      <c r="AU31" s="223" t="s">
        <v>310</v>
      </c>
      <c r="AV31" s="223"/>
      <c r="AW31" s="223"/>
      <c r="AX31" s="638" t="s">
        <v>311</v>
      </c>
      <c r="AY31" s="639"/>
      <c r="AZ31" s="639"/>
      <c r="BA31" s="639"/>
      <c r="BB31" s="639"/>
      <c r="BC31" s="639"/>
      <c r="BD31" s="639"/>
      <c r="BE31" s="639"/>
      <c r="BF31" s="640"/>
      <c r="BG31" s="698">
        <v>99.6</v>
      </c>
      <c r="BH31" s="677"/>
      <c r="BI31" s="677"/>
      <c r="BJ31" s="677"/>
      <c r="BK31" s="677"/>
      <c r="BL31" s="677"/>
      <c r="BM31" s="647">
        <v>98.6</v>
      </c>
      <c r="BN31" s="699"/>
      <c r="BO31" s="699"/>
      <c r="BP31" s="699"/>
      <c r="BQ31" s="700"/>
      <c r="BR31" s="698">
        <v>99.5</v>
      </c>
      <c r="BS31" s="677"/>
      <c r="BT31" s="677"/>
      <c r="BU31" s="677"/>
      <c r="BV31" s="677"/>
      <c r="BW31" s="677"/>
      <c r="BX31" s="647">
        <v>98.4</v>
      </c>
      <c r="BY31" s="699"/>
      <c r="BZ31" s="699"/>
      <c r="CA31" s="699"/>
      <c r="CB31" s="700"/>
      <c r="CD31" s="706"/>
      <c r="CE31" s="707"/>
      <c r="CF31" s="656" t="s">
        <v>312</v>
      </c>
      <c r="CG31" s="657"/>
      <c r="CH31" s="657"/>
      <c r="CI31" s="657"/>
      <c r="CJ31" s="657"/>
      <c r="CK31" s="657"/>
      <c r="CL31" s="657"/>
      <c r="CM31" s="657"/>
      <c r="CN31" s="657"/>
      <c r="CO31" s="657"/>
      <c r="CP31" s="657"/>
      <c r="CQ31" s="658"/>
      <c r="CR31" s="641">
        <v>17149</v>
      </c>
      <c r="CS31" s="677"/>
      <c r="CT31" s="677"/>
      <c r="CU31" s="677"/>
      <c r="CV31" s="677"/>
      <c r="CW31" s="677"/>
      <c r="CX31" s="677"/>
      <c r="CY31" s="678"/>
      <c r="CZ31" s="646">
        <v>0.7</v>
      </c>
      <c r="DA31" s="674"/>
      <c r="DB31" s="674"/>
      <c r="DC31" s="679"/>
      <c r="DD31" s="650">
        <v>17149</v>
      </c>
      <c r="DE31" s="677"/>
      <c r="DF31" s="677"/>
      <c r="DG31" s="677"/>
      <c r="DH31" s="677"/>
      <c r="DI31" s="677"/>
      <c r="DJ31" s="677"/>
      <c r="DK31" s="678"/>
      <c r="DL31" s="650">
        <v>17149</v>
      </c>
      <c r="DM31" s="677"/>
      <c r="DN31" s="677"/>
      <c r="DO31" s="677"/>
      <c r="DP31" s="677"/>
      <c r="DQ31" s="677"/>
      <c r="DR31" s="677"/>
      <c r="DS31" s="677"/>
      <c r="DT31" s="677"/>
      <c r="DU31" s="677"/>
      <c r="DV31" s="678"/>
      <c r="DW31" s="646">
        <v>1.1000000000000001</v>
      </c>
      <c r="DX31" s="674"/>
      <c r="DY31" s="674"/>
      <c r="DZ31" s="674"/>
      <c r="EA31" s="674"/>
      <c r="EB31" s="674"/>
      <c r="EC31" s="675"/>
    </row>
    <row r="32" spans="2:133" ht="11.25" customHeight="1" x14ac:dyDescent="0.15">
      <c r="B32" s="638" t="s">
        <v>313</v>
      </c>
      <c r="C32" s="639"/>
      <c r="D32" s="639"/>
      <c r="E32" s="639"/>
      <c r="F32" s="639"/>
      <c r="G32" s="639"/>
      <c r="H32" s="639"/>
      <c r="I32" s="639"/>
      <c r="J32" s="639"/>
      <c r="K32" s="639"/>
      <c r="L32" s="639"/>
      <c r="M32" s="639"/>
      <c r="N32" s="639"/>
      <c r="O32" s="639"/>
      <c r="P32" s="639"/>
      <c r="Q32" s="640"/>
      <c r="R32" s="641">
        <v>237874</v>
      </c>
      <c r="S32" s="642"/>
      <c r="T32" s="642"/>
      <c r="U32" s="642"/>
      <c r="V32" s="642"/>
      <c r="W32" s="642"/>
      <c r="X32" s="642"/>
      <c r="Y32" s="643"/>
      <c r="Z32" s="644">
        <v>9.9</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25"/>
      <c r="AV32" s="225"/>
      <c r="AW32" s="225"/>
      <c r="AX32" s="686" t="s">
        <v>314</v>
      </c>
      <c r="AY32" s="687"/>
      <c r="AZ32" s="687"/>
      <c r="BA32" s="687"/>
      <c r="BB32" s="687"/>
      <c r="BC32" s="687"/>
      <c r="BD32" s="687"/>
      <c r="BE32" s="687"/>
      <c r="BF32" s="688"/>
      <c r="BG32" s="710">
        <v>98.8</v>
      </c>
      <c r="BH32" s="711"/>
      <c r="BI32" s="711"/>
      <c r="BJ32" s="711"/>
      <c r="BK32" s="711"/>
      <c r="BL32" s="711"/>
      <c r="BM32" s="712">
        <v>94.6</v>
      </c>
      <c r="BN32" s="711"/>
      <c r="BO32" s="711"/>
      <c r="BP32" s="711"/>
      <c r="BQ32" s="713"/>
      <c r="BR32" s="710">
        <v>98.9</v>
      </c>
      <c r="BS32" s="711"/>
      <c r="BT32" s="711"/>
      <c r="BU32" s="711"/>
      <c r="BV32" s="711"/>
      <c r="BW32" s="711"/>
      <c r="BX32" s="712">
        <v>93.9</v>
      </c>
      <c r="BY32" s="711"/>
      <c r="BZ32" s="711"/>
      <c r="CA32" s="711"/>
      <c r="CB32" s="713"/>
      <c r="CD32" s="708"/>
      <c r="CE32" s="709"/>
      <c r="CF32" s="656" t="s">
        <v>315</v>
      </c>
      <c r="CG32" s="657"/>
      <c r="CH32" s="657"/>
      <c r="CI32" s="657"/>
      <c r="CJ32" s="657"/>
      <c r="CK32" s="657"/>
      <c r="CL32" s="657"/>
      <c r="CM32" s="657"/>
      <c r="CN32" s="657"/>
      <c r="CO32" s="657"/>
      <c r="CP32" s="657"/>
      <c r="CQ32" s="658"/>
      <c r="CR32" s="641">
        <v>279</v>
      </c>
      <c r="CS32" s="642"/>
      <c r="CT32" s="642"/>
      <c r="CU32" s="642"/>
      <c r="CV32" s="642"/>
      <c r="CW32" s="642"/>
      <c r="CX32" s="642"/>
      <c r="CY32" s="643"/>
      <c r="CZ32" s="646">
        <v>0</v>
      </c>
      <c r="DA32" s="674"/>
      <c r="DB32" s="674"/>
      <c r="DC32" s="679"/>
      <c r="DD32" s="650">
        <v>279</v>
      </c>
      <c r="DE32" s="642"/>
      <c r="DF32" s="642"/>
      <c r="DG32" s="642"/>
      <c r="DH32" s="642"/>
      <c r="DI32" s="642"/>
      <c r="DJ32" s="642"/>
      <c r="DK32" s="643"/>
      <c r="DL32" s="650">
        <v>279</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316</v>
      </c>
      <c r="C33" s="639"/>
      <c r="D33" s="639"/>
      <c r="E33" s="639"/>
      <c r="F33" s="639"/>
      <c r="G33" s="639"/>
      <c r="H33" s="639"/>
      <c r="I33" s="639"/>
      <c r="J33" s="639"/>
      <c r="K33" s="639"/>
      <c r="L33" s="639"/>
      <c r="M33" s="639"/>
      <c r="N33" s="639"/>
      <c r="O33" s="639"/>
      <c r="P33" s="639"/>
      <c r="Q33" s="640"/>
      <c r="R33" s="641">
        <v>40374</v>
      </c>
      <c r="S33" s="642"/>
      <c r="T33" s="642"/>
      <c r="U33" s="642"/>
      <c r="V33" s="642"/>
      <c r="W33" s="642"/>
      <c r="X33" s="642"/>
      <c r="Y33" s="643"/>
      <c r="Z33" s="644">
        <v>1.7</v>
      </c>
      <c r="AA33" s="644"/>
      <c r="AB33" s="644"/>
      <c r="AC33" s="644"/>
      <c r="AD33" s="645" t="s">
        <v>126</v>
      </c>
      <c r="AE33" s="645"/>
      <c r="AF33" s="645"/>
      <c r="AG33" s="645"/>
      <c r="AH33" s="645"/>
      <c r="AI33" s="645"/>
      <c r="AJ33" s="645"/>
      <c r="AK33" s="645"/>
      <c r="AL33" s="646" t="s">
        <v>236</v>
      </c>
      <c r="AM33" s="647"/>
      <c r="AN33" s="647"/>
      <c r="AO33" s="648"/>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56" t="s">
        <v>317</v>
      </c>
      <c r="CE33" s="657"/>
      <c r="CF33" s="657"/>
      <c r="CG33" s="657"/>
      <c r="CH33" s="657"/>
      <c r="CI33" s="657"/>
      <c r="CJ33" s="657"/>
      <c r="CK33" s="657"/>
      <c r="CL33" s="657"/>
      <c r="CM33" s="657"/>
      <c r="CN33" s="657"/>
      <c r="CO33" s="657"/>
      <c r="CP33" s="657"/>
      <c r="CQ33" s="658"/>
      <c r="CR33" s="641">
        <v>1132429</v>
      </c>
      <c r="CS33" s="677"/>
      <c r="CT33" s="677"/>
      <c r="CU33" s="677"/>
      <c r="CV33" s="677"/>
      <c r="CW33" s="677"/>
      <c r="CX33" s="677"/>
      <c r="CY33" s="678"/>
      <c r="CZ33" s="646">
        <v>48</v>
      </c>
      <c r="DA33" s="674"/>
      <c r="DB33" s="674"/>
      <c r="DC33" s="679"/>
      <c r="DD33" s="650">
        <v>871044</v>
      </c>
      <c r="DE33" s="677"/>
      <c r="DF33" s="677"/>
      <c r="DG33" s="677"/>
      <c r="DH33" s="677"/>
      <c r="DI33" s="677"/>
      <c r="DJ33" s="677"/>
      <c r="DK33" s="678"/>
      <c r="DL33" s="650">
        <v>744711</v>
      </c>
      <c r="DM33" s="677"/>
      <c r="DN33" s="677"/>
      <c r="DO33" s="677"/>
      <c r="DP33" s="677"/>
      <c r="DQ33" s="677"/>
      <c r="DR33" s="677"/>
      <c r="DS33" s="677"/>
      <c r="DT33" s="677"/>
      <c r="DU33" s="677"/>
      <c r="DV33" s="678"/>
      <c r="DW33" s="646">
        <v>46.8</v>
      </c>
      <c r="DX33" s="674"/>
      <c r="DY33" s="674"/>
      <c r="DZ33" s="674"/>
      <c r="EA33" s="674"/>
      <c r="EB33" s="674"/>
      <c r="EC33" s="675"/>
    </row>
    <row r="34" spans="2:133" ht="11.25" customHeight="1" x14ac:dyDescent="0.15">
      <c r="B34" s="638" t="s">
        <v>318</v>
      </c>
      <c r="C34" s="639"/>
      <c r="D34" s="639"/>
      <c r="E34" s="639"/>
      <c r="F34" s="639"/>
      <c r="G34" s="639"/>
      <c r="H34" s="639"/>
      <c r="I34" s="639"/>
      <c r="J34" s="639"/>
      <c r="K34" s="639"/>
      <c r="L34" s="639"/>
      <c r="M34" s="639"/>
      <c r="N34" s="639"/>
      <c r="O34" s="639"/>
      <c r="P34" s="639"/>
      <c r="Q34" s="640"/>
      <c r="R34" s="641">
        <v>88363</v>
      </c>
      <c r="S34" s="642"/>
      <c r="T34" s="642"/>
      <c r="U34" s="642"/>
      <c r="V34" s="642"/>
      <c r="W34" s="642"/>
      <c r="X34" s="642"/>
      <c r="Y34" s="643"/>
      <c r="Z34" s="644">
        <v>3.7</v>
      </c>
      <c r="AA34" s="644"/>
      <c r="AB34" s="644"/>
      <c r="AC34" s="644"/>
      <c r="AD34" s="645" t="s">
        <v>126</v>
      </c>
      <c r="AE34" s="645"/>
      <c r="AF34" s="645"/>
      <c r="AG34" s="645"/>
      <c r="AH34" s="645"/>
      <c r="AI34" s="645"/>
      <c r="AJ34" s="645"/>
      <c r="AK34" s="645"/>
      <c r="AL34" s="646" t="s">
        <v>236</v>
      </c>
      <c r="AM34" s="647"/>
      <c r="AN34" s="647"/>
      <c r="AO34" s="648"/>
      <c r="AP34" s="228"/>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495856</v>
      </c>
      <c r="CS34" s="642"/>
      <c r="CT34" s="642"/>
      <c r="CU34" s="642"/>
      <c r="CV34" s="642"/>
      <c r="CW34" s="642"/>
      <c r="CX34" s="642"/>
      <c r="CY34" s="643"/>
      <c r="CZ34" s="646">
        <v>21</v>
      </c>
      <c r="DA34" s="674"/>
      <c r="DB34" s="674"/>
      <c r="DC34" s="679"/>
      <c r="DD34" s="650">
        <v>328503</v>
      </c>
      <c r="DE34" s="642"/>
      <c r="DF34" s="642"/>
      <c r="DG34" s="642"/>
      <c r="DH34" s="642"/>
      <c r="DI34" s="642"/>
      <c r="DJ34" s="642"/>
      <c r="DK34" s="643"/>
      <c r="DL34" s="650">
        <v>254425</v>
      </c>
      <c r="DM34" s="642"/>
      <c r="DN34" s="642"/>
      <c r="DO34" s="642"/>
      <c r="DP34" s="642"/>
      <c r="DQ34" s="642"/>
      <c r="DR34" s="642"/>
      <c r="DS34" s="642"/>
      <c r="DT34" s="642"/>
      <c r="DU34" s="642"/>
      <c r="DV34" s="643"/>
      <c r="DW34" s="646">
        <v>16</v>
      </c>
      <c r="DX34" s="674"/>
      <c r="DY34" s="674"/>
      <c r="DZ34" s="674"/>
      <c r="EA34" s="674"/>
      <c r="EB34" s="674"/>
      <c r="EC34" s="675"/>
    </row>
    <row r="35" spans="2:133" ht="11.25" customHeight="1" x14ac:dyDescent="0.15">
      <c r="B35" s="638" t="s">
        <v>322</v>
      </c>
      <c r="C35" s="639"/>
      <c r="D35" s="639"/>
      <c r="E35" s="639"/>
      <c r="F35" s="639"/>
      <c r="G35" s="639"/>
      <c r="H35" s="639"/>
      <c r="I35" s="639"/>
      <c r="J35" s="639"/>
      <c r="K35" s="639"/>
      <c r="L35" s="639"/>
      <c r="M35" s="639"/>
      <c r="N35" s="639"/>
      <c r="O35" s="639"/>
      <c r="P35" s="639"/>
      <c r="Q35" s="640"/>
      <c r="R35" s="641">
        <v>125425</v>
      </c>
      <c r="S35" s="642"/>
      <c r="T35" s="642"/>
      <c r="U35" s="642"/>
      <c r="V35" s="642"/>
      <c r="W35" s="642"/>
      <c r="X35" s="642"/>
      <c r="Y35" s="643"/>
      <c r="Z35" s="644">
        <v>5.2</v>
      </c>
      <c r="AA35" s="644"/>
      <c r="AB35" s="644"/>
      <c r="AC35" s="644"/>
      <c r="AD35" s="645" t="s">
        <v>236</v>
      </c>
      <c r="AE35" s="645"/>
      <c r="AF35" s="645"/>
      <c r="AG35" s="645"/>
      <c r="AH35" s="645"/>
      <c r="AI35" s="645"/>
      <c r="AJ35" s="645"/>
      <c r="AK35" s="645"/>
      <c r="AL35" s="646" t="s">
        <v>236</v>
      </c>
      <c r="AM35" s="647"/>
      <c r="AN35" s="647"/>
      <c r="AO35" s="648"/>
      <c r="AP35" s="228"/>
      <c r="AQ35" s="714" t="s">
        <v>323</v>
      </c>
      <c r="AR35" s="715"/>
      <c r="AS35" s="715"/>
      <c r="AT35" s="715"/>
      <c r="AU35" s="715"/>
      <c r="AV35" s="715"/>
      <c r="AW35" s="715"/>
      <c r="AX35" s="715"/>
      <c r="AY35" s="716"/>
      <c r="AZ35" s="630">
        <v>179566</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1901</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74291</v>
      </c>
      <c r="CS35" s="677"/>
      <c r="CT35" s="677"/>
      <c r="CU35" s="677"/>
      <c r="CV35" s="677"/>
      <c r="CW35" s="677"/>
      <c r="CX35" s="677"/>
      <c r="CY35" s="678"/>
      <c r="CZ35" s="646">
        <v>3.1</v>
      </c>
      <c r="DA35" s="674"/>
      <c r="DB35" s="674"/>
      <c r="DC35" s="679"/>
      <c r="DD35" s="650">
        <v>52882</v>
      </c>
      <c r="DE35" s="677"/>
      <c r="DF35" s="677"/>
      <c r="DG35" s="677"/>
      <c r="DH35" s="677"/>
      <c r="DI35" s="677"/>
      <c r="DJ35" s="677"/>
      <c r="DK35" s="678"/>
      <c r="DL35" s="650">
        <v>52882</v>
      </c>
      <c r="DM35" s="677"/>
      <c r="DN35" s="677"/>
      <c r="DO35" s="677"/>
      <c r="DP35" s="677"/>
      <c r="DQ35" s="677"/>
      <c r="DR35" s="677"/>
      <c r="DS35" s="677"/>
      <c r="DT35" s="677"/>
      <c r="DU35" s="677"/>
      <c r="DV35" s="678"/>
      <c r="DW35" s="646">
        <v>3.3</v>
      </c>
      <c r="DX35" s="674"/>
      <c r="DY35" s="674"/>
      <c r="DZ35" s="674"/>
      <c r="EA35" s="674"/>
      <c r="EB35" s="674"/>
      <c r="EC35" s="675"/>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327</v>
      </c>
      <c r="AR36" s="719"/>
      <c r="AS36" s="719"/>
      <c r="AT36" s="719"/>
      <c r="AU36" s="719"/>
      <c r="AV36" s="719"/>
      <c r="AW36" s="719"/>
      <c r="AX36" s="719"/>
      <c r="AY36" s="720"/>
      <c r="AZ36" s="641">
        <v>72000</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-87</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342492</v>
      </c>
      <c r="CS36" s="642"/>
      <c r="CT36" s="642"/>
      <c r="CU36" s="642"/>
      <c r="CV36" s="642"/>
      <c r="CW36" s="642"/>
      <c r="CX36" s="642"/>
      <c r="CY36" s="643"/>
      <c r="CZ36" s="646">
        <v>14.5</v>
      </c>
      <c r="DA36" s="674"/>
      <c r="DB36" s="674"/>
      <c r="DC36" s="679"/>
      <c r="DD36" s="650">
        <v>320940</v>
      </c>
      <c r="DE36" s="642"/>
      <c r="DF36" s="642"/>
      <c r="DG36" s="642"/>
      <c r="DH36" s="642"/>
      <c r="DI36" s="642"/>
      <c r="DJ36" s="642"/>
      <c r="DK36" s="643"/>
      <c r="DL36" s="650">
        <v>277660</v>
      </c>
      <c r="DM36" s="642"/>
      <c r="DN36" s="642"/>
      <c r="DO36" s="642"/>
      <c r="DP36" s="642"/>
      <c r="DQ36" s="642"/>
      <c r="DR36" s="642"/>
      <c r="DS36" s="642"/>
      <c r="DT36" s="642"/>
      <c r="DU36" s="642"/>
      <c r="DV36" s="643"/>
      <c r="DW36" s="646">
        <v>17.399999999999999</v>
      </c>
      <c r="DX36" s="674"/>
      <c r="DY36" s="674"/>
      <c r="DZ36" s="674"/>
      <c r="EA36" s="674"/>
      <c r="EB36" s="674"/>
      <c r="EC36" s="675"/>
    </row>
    <row r="37" spans="2:133" ht="11.25" customHeight="1" x14ac:dyDescent="0.15">
      <c r="B37" s="638" t="s">
        <v>330</v>
      </c>
      <c r="C37" s="639"/>
      <c r="D37" s="639"/>
      <c r="E37" s="639"/>
      <c r="F37" s="639"/>
      <c r="G37" s="639"/>
      <c r="H37" s="639"/>
      <c r="I37" s="639"/>
      <c r="J37" s="639"/>
      <c r="K37" s="639"/>
      <c r="L37" s="639"/>
      <c r="M37" s="639"/>
      <c r="N37" s="639"/>
      <c r="O37" s="639"/>
      <c r="P37" s="639"/>
      <c r="Q37" s="640"/>
      <c r="R37" s="641">
        <v>59925</v>
      </c>
      <c r="S37" s="642"/>
      <c r="T37" s="642"/>
      <c r="U37" s="642"/>
      <c r="V37" s="642"/>
      <c r="W37" s="642"/>
      <c r="X37" s="642"/>
      <c r="Y37" s="643"/>
      <c r="Z37" s="644">
        <v>2.5</v>
      </c>
      <c r="AA37" s="644"/>
      <c r="AB37" s="644"/>
      <c r="AC37" s="644"/>
      <c r="AD37" s="645" t="s">
        <v>126</v>
      </c>
      <c r="AE37" s="645"/>
      <c r="AF37" s="645"/>
      <c r="AG37" s="645"/>
      <c r="AH37" s="645"/>
      <c r="AI37" s="645"/>
      <c r="AJ37" s="645"/>
      <c r="AK37" s="645"/>
      <c r="AL37" s="646" t="s">
        <v>172</v>
      </c>
      <c r="AM37" s="647"/>
      <c r="AN37" s="647"/>
      <c r="AO37" s="648"/>
      <c r="AQ37" s="718" t="s">
        <v>331</v>
      </c>
      <c r="AR37" s="719"/>
      <c r="AS37" s="719"/>
      <c r="AT37" s="719"/>
      <c r="AU37" s="719"/>
      <c r="AV37" s="719"/>
      <c r="AW37" s="719"/>
      <c r="AX37" s="719"/>
      <c r="AY37" s="720"/>
      <c r="AZ37" s="641">
        <v>43000</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266</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241865</v>
      </c>
      <c r="CS37" s="677"/>
      <c r="CT37" s="677"/>
      <c r="CU37" s="677"/>
      <c r="CV37" s="677"/>
      <c r="CW37" s="677"/>
      <c r="CX37" s="677"/>
      <c r="CY37" s="678"/>
      <c r="CZ37" s="646">
        <v>10.199999999999999</v>
      </c>
      <c r="DA37" s="674"/>
      <c r="DB37" s="674"/>
      <c r="DC37" s="679"/>
      <c r="DD37" s="650">
        <v>241553</v>
      </c>
      <c r="DE37" s="677"/>
      <c r="DF37" s="677"/>
      <c r="DG37" s="677"/>
      <c r="DH37" s="677"/>
      <c r="DI37" s="677"/>
      <c r="DJ37" s="677"/>
      <c r="DK37" s="678"/>
      <c r="DL37" s="650">
        <v>200190</v>
      </c>
      <c r="DM37" s="677"/>
      <c r="DN37" s="677"/>
      <c r="DO37" s="677"/>
      <c r="DP37" s="677"/>
      <c r="DQ37" s="677"/>
      <c r="DR37" s="677"/>
      <c r="DS37" s="677"/>
      <c r="DT37" s="677"/>
      <c r="DU37" s="677"/>
      <c r="DV37" s="678"/>
      <c r="DW37" s="646">
        <v>12.6</v>
      </c>
      <c r="DX37" s="674"/>
      <c r="DY37" s="674"/>
      <c r="DZ37" s="674"/>
      <c r="EA37" s="674"/>
      <c r="EB37" s="674"/>
      <c r="EC37" s="675"/>
    </row>
    <row r="38" spans="2:133" ht="11.25" customHeight="1" x14ac:dyDescent="0.15">
      <c r="B38" s="686" t="s">
        <v>334</v>
      </c>
      <c r="C38" s="687"/>
      <c r="D38" s="687"/>
      <c r="E38" s="687"/>
      <c r="F38" s="687"/>
      <c r="G38" s="687"/>
      <c r="H38" s="687"/>
      <c r="I38" s="687"/>
      <c r="J38" s="687"/>
      <c r="K38" s="687"/>
      <c r="L38" s="687"/>
      <c r="M38" s="687"/>
      <c r="N38" s="687"/>
      <c r="O38" s="687"/>
      <c r="P38" s="687"/>
      <c r="Q38" s="688"/>
      <c r="R38" s="721">
        <v>2414501</v>
      </c>
      <c r="S38" s="722"/>
      <c r="T38" s="722"/>
      <c r="U38" s="722"/>
      <c r="V38" s="722"/>
      <c r="W38" s="722"/>
      <c r="X38" s="722"/>
      <c r="Y38" s="723"/>
      <c r="Z38" s="724">
        <v>100</v>
      </c>
      <c r="AA38" s="724"/>
      <c r="AB38" s="724"/>
      <c r="AC38" s="724"/>
      <c r="AD38" s="725">
        <v>1531906</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236</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379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179566</v>
      </c>
      <c r="CS38" s="642"/>
      <c r="CT38" s="642"/>
      <c r="CU38" s="642"/>
      <c r="CV38" s="642"/>
      <c r="CW38" s="642"/>
      <c r="CX38" s="642"/>
      <c r="CY38" s="643"/>
      <c r="CZ38" s="646">
        <v>7.6</v>
      </c>
      <c r="DA38" s="674"/>
      <c r="DB38" s="674"/>
      <c r="DC38" s="679"/>
      <c r="DD38" s="650">
        <v>168719</v>
      </c>
      <c r="DE38" s="642"/>
      <c r="DF38" s="642"/>
      <c r="DG38" s="642"/>
      <c r="DH38" s="642"/>
      <c r="DI38" s="642"/>
      <c r="DJ38" s="642"/>
      <c r="DK38" s="643"/>
      <c r="DL38" s="650">
        <v>159744</v>
      </c>
      <c r="DM38" s="642"/>
      <c r="DN38" s="642"/>
      <c r="DO38" s="642"/>
      <c r="DP38" s="642"/>
      <c r="DQ38" s="642"/>
      <c r="DR38" s="642"/>
      <c r="DS38" s="642"/>
      <c r="DT38" s="642"/>
      <c r="DU38" s="642"/>
      <c r="DV38" s="643"/>
      <c r="DW38" s="646">
        <v>10</v>
      </c>
      <c r="DX38" s="674"/>
      <c r="DY38" s="674"/>
      <c r="DZ38" s="674"/>
      <c r="EA38" s="674"/>
      <c r="EB38" s="674"/>
      <c r="EC38" s="675"/>
    </row>
    <row r="39" spans="2:133" ht="11.25" customHeight="1" x14ac:dyDescent="0.15">
      <c r="AQ39" s="718" t="s">
        <v>338</v>
      </c>
      <c r="AR39" s="719"/>
      <c r="AS39" s="719"/>
      <c r="AT39" s="719"/>
      <c r="AU39" s="719"/>
      <c r="AV39" s="719"/>
      <c r="AW39" s="719"/>
      <c r="AX39" s="719"/>
      <c r="AY39" s="720"/>
      <c r="AZ39" s="641" t="s">
        <v>236</v>
      </c>
      <c r="BA39" s="642"/>
      <c r="BB39" s="642"/>
      <c r="BC39" s="642"/>
      <c r="BD39" s="677"/>
      <c r="BE39" s="677"/>
      <c r="BF39" s="700"/>
      <c r="BG39" s="732" t="s">
        <v>339</v>
      </c>
      <c r="BH39" s="733"/>
      <c r="BI39" s="733"/>
      <c r="BJ39" s="733"/>
      <c r="BK39" s="733"/>
      <c r="BL39" s="229"/>
      <c r="BM39" s="657" t="s">
        <v>340</v>
      </c>
      <c r="BN39" s="657"/>
      <c r="BO39" s="657"/>
      <c r="BP39" s="657"/>
      <c r="BQ39" s="657"/>
      <c r="BR39" s="657"/>
      <c r="BS39" s="657"/>
      <c r="BT39" s="657"/>
      <c r="BU39" s="658"/>
      <c r="BV39" s="641">
        <v>79</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24484</v>
      </c>
      <c r="CS39" s="677"/>
      <c r="CT39" s="677"/>
      <c r="CU39" s="677"/>
      <c r="CV39" s="677"/>
      <c r="CW39" s="677"/>
      <c r="CX39" s="677"/>
      <c r="CY39" s="678"/>
      <c r="CZ39" s="646">
        <v>1</v>
      </c>
      <c r="DA39" s="674"/>
      <c r="DB39" s="674"/>
      <c r="DC39" s="679"/>
      <c r="DD39" s="650" t="s">
        <v>236</v>
      </c>
      <c r="DE39" s="677"/>
      <c r="DF39" s="677"/>
      <c r="DG39" s="677"/>
      <c r="DH39" s="677"/>
      <c r="DI39" s="677"/>
      <c r="DJ39" s="677"/>
      <c r="DK39" s="678"/>
      <c r="DL39" s="650" t="s">
        <v>126</v>
      </c>
      <c r="DM39" s="677"/>
      <c r="DN39" s="677"/>
      <c r="DO39" s="677"/>
      <c r="DP39" s="677"/>
      <c r="DQ39" s="677"/>
      <c r="DR39" s="677"/>
      <c r="DS39" s="677"/>
      <c r="DT39" s="677"/>
      <c r="DU39" s="677"/>
      <c r="DV39" s="678"/>
      <c r="DW39" s="646" t="s">
        <v>236</v>
      </c>
      <c r="DX39" s="674"/>
      <c r="DY39" s="674"/>
      <c r="DZ39" s="674"/>
      <c r="EA39" s="674"/>
      <c r="EB39" s="674"/>
      <c r="EC39" s="675"/>
    </row>
    <row r="40" spans="2:133" ht="11.25" customHeight="1" x14ac:dyDescent="0.15">
      <c r="AQ40" s="718" t="s">
        <v>342</v>
      </c>
      <c r="AR40" s="719"/>
      <c r="AS40" s="719"/>
      <c r="AT40" s="719"/>
      <c r="AU40" s="719"/>
      <c r="AV40" s="719"/>
      <c r="AW40" s="719"/>
      <c r="AX40" s="719"/>
      <c r="AY40" s="720"/>
      <c r="AZ40" s="641">
        <v>26100</v>
      </c>
      <c r="BA40" s="642"/>
      <c r="BB40" s="642"/>
      <c r="BC40" s="642"/>
      <c r="BD40" s="677"/>
      <c r="BE40" s="677"/>
      <c r="BF40" s="700"/>
      <c r="BG40" s="732"/>
      <c r="BH40" s="733"/>
      <c r="BI40" s="733"/>
      <c r="BJ40" s="733"/>
      <c r="BK40" s="733"/>
      <c r="BL40" s="229"/>
      <c r="BM40" s="657" t="s">
        <v>343</v>
      </c>
      <c r="BN40" s="657"/>
      <c r="BO40" s="657"/>
      <c r="BP40" s="657"/>
      <c r="BQ40" s="657"/>
      <c r="BR40" s="657"/>
      <c r="BS40" s="657"/>
      <c r="BT40" s="657"/>
      <c r="BU40" s="658"/>
      <c r="BV40" s="641" t="s">
        <v>236</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15740</v>
      </c>
      <c r="CS40" s="642"/>
      <c r="CT40" s="642"/>
      <c r="CU40" s="642"/>
      <c r="CV40" s="642"/>
      <c r="CW40" s="642"/>
      <c r="CX40" s="642"/>
      <c r="CY40" s="643"/>
      <c r="CZ40" s="646">
        <v>0.7</v>
      </c>
      <c r="DA40" s="674"/>
      <c r="DB40" s="674"/>
      <c r="DC40" s="679"/>
      <c r="DD40" s="650" t="s">
        <v>126</v>
      </c>
      <c r="DE40" s="642"/>
      <c r="DF40" s="642"/>
      <c r="DG40" s="642"/>
      <c r="DH40" s="642"/>
      <c r="DI40" s="642"/>
      <c r="DJ40" s="642"/>
      <c r="DK40" s="643"/>
      <c r="DL40" s="650" t="s">
        <v>126</v>
      </c>
      <c r="DM40" s="642"/>
      <c r="DN40" s="642"/>
      <c r="DO40" s="642"/>
      <c r="DP40" s="642"/>
      <c r="DQ40" s="642"/>
      <c r="DR40" s="642"/>
      <c r="DS40" s="642"/>
      <c r="DT40" s="642"/>
      <c r="DU40" s="642"/>
      <c r="DV40" s="643"/>
      <c r="DW40" s="646" t="s">
        <v>236</v>
      </c>
      <c r="DX40" s="674"/>
      <c r="DY40" s="674"/>
      <c r="DZ40" s="674"/>
      <c r="EA40" s="674"/>
      <c r="EB40" s="674"/>
      <c r="EC40" s="675"/>
    </row>
    <row r="41" spans="2:133" ht="11.25" customHeight="1" x14ac:dyDescent="0.15">
      <c r="AQ41" s="728" t="s">
        <v>345</v>
      </c>
      <c r="AR41" s="729"/>
      <c r="AS41" s="729"/>
      <c r="AT41" s="729"/>
      <c r="AU41" s="729"/>
      <c r="AV41" s="729"/>
      <c r="AW41" s="729"/>
      <c r="AX41" s="729"/>
      <c r="AY41" s="730"/>
      <c r="AZ41" s="721">
        <v>38466</v>
      </c>
      <c r="BA41" s="722"/>
      <c r="BB41" s="722"/>
      <c r="BC41" s="722"/>
      <c r="BD41" s="711"/>
      <c r="BE41" s="711"/>
      <c r="BF41" s="713"/>
      <c r="BG41" s="734"/>
      <c r="BH41" s="735"/>
      <c r="BI41" s="735"/>
      <c r="BJ41" s="735"/>
      <c r="BK41" s="735"/>
      <c r="BL41" s="230"/>
      <c r="BM41" s="666" t="s">
        <v>346</v>
      </c>
      <c r="BN41" s="666"/>
      <c r="BO41" s="666"/>
      <c r="BP41" s="666"/>
      <c r="BQ41" s="666"/>
      <c r="BR41" s="666"/>
      <c r="BS41" s="666"/>
      <c r="BT41" s="666"/>
      <c r="BU41" s="667"/>
      <c r="BV41" s="721">
        <v>193</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236</v>
      </c>
      <c r="CS41" s="677"/>
      <c r="CT41" s="677"/>
      <c r="CU41" s="677"/>
      <c r="CV41" s="677"/>
      <c r="CW41" s="677"/>
      <c r="CX41" s="677"/>
      <c r="CY41" s="678"/>
      <c r="CZ41" s="646" t="s">
        <v>126</v>
      </c>
      <c r="DA41" s="674"/>
      <c r="DB41" s="674"/>
      <c r="DC41" s="679"/>
      <c r="DD41" s="650" t="s">
        <v>172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3" t="s">
        <v>348</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38" t="s">
        <v>349</v>
      </c>
      <c r="CE42" s="639"/>
      <c r="CF42" s="639"/>
      <c r="CG42" s="639"/>
      <c r="CH42" s="639"/>
      <c r="CI42" s="639"/>
      <c r="CJ42" s="639"/>
      <c r="CK42" s="639"/>
      <c r="CL42" s="639"/>
      <c r="CM42" s="639"/>
      <c r="CN42" s="639"/>
      <c r="CO42" s="639"/>
      <c r="CP42" s="639"/>
      <c r="CQ42" s="640"/>
      <c r="CR42" s="641">
        <v>391089</v>
      </c>
      <c r="CS42" s="642"/>
      <c r="CT42" s="642"/>
      <c r="CU42" s="642"/>
      <c r="CV42" s="642"/>
      <c r="CW42" s="642"/>
      <c r="CX42" s="642"/>
      <c r="CY42" s="643"/>
      <c r="CZ42" s="646">
        <v>16.600000000000001</v>
      </c>
      <c r="DA42" s="647"/>
      <c r="DB42" s="647"/>
      <c r="DC42" s="742"/>
      <c r="DD42" s="650">
        <v>189029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3" t="s">
        <v>350</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38" t="s">
        <v>351</v>
      </c>
      <c r="CE43" s="639"/>
      <c r="CF43" s="639"/>
      <c r="CG43" s="639"/>
      <c r="CH43" s="639"/>
      <c r="CI43" s="639"/>
      <c r="CJ43" s="639"/>
      <c r="CK43" s="639"/>
      <c r="CL43" s="639"/>
      <c r="CM43" s="639"/>
      <c r="CN43" s="639"/>
      <c r="CO43" s="639"/>
      <c r="CP43" s="639"/>
      <c r="CQ43" s="640"/>
      <c r="CR43" s="641" t="s">
        <v>126</v>
      </c>
      <c r="CS43" s="677"/>
      <c r="CT43" s="677"/>
      <c r="CU43" s="677"/>
      <c r="CV43" s="677"/>
      <c r="CW43" s="677"/>
      <c r="CX43" s="677"/>
      <c r="CY43" s="678"/>
      <c r="CZ43" s="646" t="s">
        <v>236</v>
      </c>
      <c r="DA43" s="674"/>
      <c r="DB43" s="674"/>
      <c r="DC43" s="679"/>
      <c r="DD43" s="650" t="s">
        <v>126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34" t="s">
        <v>352</v>
      </c>
      <c r="CD44" s="753" t="s">
        <v>303</v>
      </c>
      <c r="CE44" s="754"/>
      <c r="CF44" s="638" t="s">
        <v>353</v>
      </c>
      <c r="CG44" s="639"/>
      <c r="CH44" s="639"/>
      <c r="CI44" s="639"/>
      <c r="CJ44" s="639"/>
      <c r="CK44" s="639"/>
      <c r="CL44" s="639"/>
      <c r="CM44" s="639"/>
      <c r="CN44" s="639"/>
      <c r="CO44" s="639"/>
      <c r="CP44" s="639"/>
      <c r="CQ44" s="640"/>
      <c r="CR44" s="641">
        <v>391089</v>
      </c>
      <c r="CS44" s="642"/>
      <c r="CT44" s="642"/>
      <c r="CU44" s="642"/>
      <c r="CV44" s="642"/>
      <c r="CW44" s="642"/>
      <c r="CX44" s="642"/>
      <c r="CY44" s="643"/>
      <c r="CZ44" s="646">
        <v>16.600000000000001</v>
      </c>
      <c r="DA44" s="647"/>
      <c r="DB44" s="647"/>
      <c r="DC44" s="742"/>
      <c r="DD44" s="650">
        <v>189029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163102</v>
      </c>
      <c r="CS45" s="677"/>
      <c r="CT45" s="677"/>
      <c r="CU45" s="677"/>
      <c r="CV45" s="677"/>
      <c r="CW45" s="677"/>
      <c r="CX45" s="677"/>
      <c r="CY45" s="678"/>
      <c r="CZ45" s="646">
        <v>6.9</v>
      </c>
      <c r="DA45" s="674"/>
      <c r="DB45" s="674"/>
      <c r="DC45" s="679"/>
      <c r="DD45" s="650">
        <v>60010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227987</v>
      </c>
      <c r="CS46" s="642"/>
      <c r="CT46" s="642"/>
      <c r="CU46" s="642"/>
      <c r="CV46" s="642"/>
      <c r="CW46" s="642"/>
      <c r="CX46" s="642"/>
      <c r="CY46" s="643"/>
      <c r="CZ46" s="646">
        <v>9.6999999999999993</v>
      </c>
      <c r="DA46" s="647"/>
      <c r="DB46" s="647"/>
      <c r="DC46" s="742"/>
      <c r="DD46" s="650">
        <v>129019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126</v>
      </c>
      <c r="CS47" s="677"/>
      <c r="CT47" s="677"/>
      <c r="CU47" s="677"/>
      <c r="CV47" s="677"/>
      <c r="CW47" s="677"/>
      <c r="CX47" s="677"/>
      <c r="CY47" s="678"/>
      <c r="CZ47" s="646" t="s">
        <v>236</v>
      </c>
      <c r="DA47" s="674"/>
      <c r="DB47" s="674"/>
      <c r="DC47" s="679"/>
      <c r="DD47" s="650" t="s">
        <v>126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236</v>
      </c>
      <c r="CS48" s="642"/>
      <c r="CT48" s="642"/>
      <c r="CU48" s="642"/>
      <c r="CV48" s="642"/>
      <c r="CW48" s="642"/>
      <c r="CX48" s="642"/>
      <c r="CY48" s="643"/>
      <c r="CZ48" s="646" t="s">
        <v>236</v>
      </c>
      <c r="DA48" s="647"/>
      <c r="DB48" s="647"/>
      <c r="DC48" s="742"/>
      <c r="DD48" s="650" t="s">
        <v>126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2360565</v>
      </c>
      <c r="CS49" s="711"/>
      <c r="CT49" s="711"/>
      <c r="CU49" s="711"/>
      <c r="CV49" s="711"/>
      <c r="CW49" s="711"/>
      <c r="CX49" s="711"/>
      <c r="CY49" s="743"/>
      <c r="CZ49" s="726">
        <v>100</v>
      </c>
      <c r="DA49" s="744"/>
      <c r="DB49" s="744"/>
      <c r="DC49" s="745"/>
      <c r="DD49" s="746">
        <v>1842988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9LRlwHetM4k8pNcQOsxw9241y96RlwY0MvO5ZJXgycr6P6ycKKbRAFHKNUP8YYui2nSqjyvyfwrXcE6JOJ030A==" saltValue="KC5d1jBk4l/IlmQetMtN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6"/>
  <sheetViews>
    <sheetView zoomScale="70" zoomScaleNormal="25" zoomScaleSheetLayoutView="70" workbookViewId="0">
      <selection activeCell="AU95" sqref="AU95"/>
    </sheetView>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359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788" t="s">
        <v>360</v>
      </c>
      <c r="DK2" s="789"/>
      <c r="DL2" s="789"/>
      <c r="DM2" s="789"/>
      <c r="DN2" s="789"/>
      <c r="DO2" s="790"/>
      <c r="DP2" s="243"/>
      <c r="DQ2" s="788" t="s">
        <v>361</v>
      </c>
      <c r="DR2" s="789"/>
      <c r="DS2" s="789"/>
      <c r="DT2" s="789"/>
      <c r="DU2" s="789"/>
      <c r="DV2" s="789"/>
      <c r="DW2" s="789"/>
      <c r="DX2" s="789"/>
      <c r="DY2" s="789"/>
      <c r="DZ2" s="790"/>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46"/>
      <c r="BA4" s="246"/>
      <c r="BB4" s="246"/>
      <c r="BC4" s="246"/>
      <c r="BD4" s="246"/>
      <c r="BE4" s="247"/>
      <c r="BF4" s="247"/>
      <c r="BG4" s="247"/>
      <c r="BH4" s="247"/>
      <c r="BI4" s="247"/>
      <c r="BJ4" s="247"/>
      <c r="BK4" s="247"/>
      <c r="BL4" s="247"/>
      <c r="BM4" s="247"/>
      <c r="BN4" s="247"/>
      <c r="BO4" s="247"/>
      <c r="BP4" s="247"/>
      <c r="BQ4" s="246" t="s">
        <v>363</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0"/>
      <c r="BA5" s="250"/>
      <c r="BB5" s="250"/>
      <c r="BC5" s="250"/>
      <c r="BD5" s="250"/>
      <c r="BE5" s="251"/>
      <c r="BF5" s="251"/>
      <c r="BG5" s="251"/>
      <c r="BH5" s="251"/>
      <c r="BI5" s="251"/>
      <c r="BJ5" s="251"/>
      <c r="BK5" s="251"/>
      <c r="BL5" s="251"/>
      <c r="BM5" s="251"/>
      <c r="BN5" s="251"/>
      <c r="BO5" s="251"/>
      <c r="BP5" s="251"/>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48"/>
    </row>
    <row r="6" spans="1:131" s="249"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46"/>
      <c r="BA6" s="246"/>
      <c r="BB6" s="246"/>
      <c r="BC6" s="246"/>
      <c r="BD6" s="246"/>
      <c r="BE6" s="247"/>
      <c r="BF6" s="247"/>
      <c r="BG6" s="247"/>
      <c r="BH6" s="247"/>
      <c r="BI6" s="247"/>
      <c r="BJ6" s="247"/>
      <c r="BK6" s="247"/>
      <c r="BL6" s="247"/>
      <c r="BM6" s="247"/>
      <c r="BN6" s="247"/>
      <c r="BO6" s="247"/>
      <c r="BP6" s="247"/>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48"/>
    </row>
    <row r="7" spans="1:131" s="249" customFormat="1" ht="26.25" customHeight="1" thickTop="1" x14ac:dyDescent="0.15">
      <c r="A7" s="252">
        <v>1</v>
      </c>
      <c r="B7" s="773" t="s">
        <v>381</v>
      </c>
      <c r="C7" s="774"/>
      <c r="D7" s="774"/>
      <c r="E7" s="774"/>
      <c r="F7" s="774"/>
      <c r="G7" s="774"/>
      <c r="H7" s="774"/>
      <c r="I7" s="774"/>
      <c r="J7" s="774"/>
      <c r="K7" s="774"/>
      <c r="L7" s="774"/>
      <c r="M7" s="774"/>
      <c r="N7" s="774"/>
      <c r="O7" s="774"/>
      <c r="P7" s="775"/>
      <c r="Q7" s="776">
        <v>2308</v>
      </c>
      <c r="R7" s="777"/>
      <c r="S7" s="777"/>
      <c r="T7" s="777"/>
      <c r="U7" s="777"/>
      <c r="V7" s="777">
        <v>2257</v>
      </c>
      <c r="W7" s="777"/>
      <c r="X7" s="777"/>
      <c r="Y7" s="777"/>
      <c r="Z7" s="777"/>
      <c r="AA7" s="777">
        <v>50</v>
      </c>
      <c r="AB7" s="777"/>
      <c r="AC7" s="777"/>
      <c r="AD7" s="777"/>
      <c r="AE7" s="778"/>
      <c r="AF7" s="779">
        <v>50</v>
      </c>
      <c r="AG7" s="780"/>
      <c r="AH7" s="780"/>
      <c r="AI7" s="780"/>
      <c r="AJ7" s="781"/>
      <c r="AK7" s="816" t="s">
        <v>577</v>
      </c>
      <c r="AL7" s="817"/>
      <c r="AM7" s="817"/>
      <c r="AN7" s="817"/>
      <c r="AO7" s="817"/>
      <c r="AP7" s="817">
        <v>2817</v>
      </c>
      <c r="AQ7" s="817"/>
      <c r="AR7" s="817"/>
      <c r="AS7" s="817"/>
      <c r="AT7" s="817"/>
      <c r="AU7" s="818"/>
      <c r="AV7" s="818"/>
      <c r="AW7" s="818"/>
      <c r="AX7" s="818"/>
      <c r="AY7" s="819"/>
      <c r="AZ7" s="246"/>
      <c r="BA7" s="246"/>
      <c r="BB7" s="246"/>
      <c r="BC7" s="246"/>
      <c r="BD7" s="246"/>
      <c r="BE7" s="247"/>
      <c r="BF7" s="247"/>
      <c r="BG7" s="247"/>
      <c r="BH7" s="247"/>
      <c r="BI7" s="247"/>
      <c r="BJ7" s="247"/>
      <c r="BK7" s="247"/>
      <c r="BL7" s="247"/>
      <c r="BM7" s="247"/>
      <c r="BN7" s="247"/>
      <c r="BO7" s="247"/>
      <c r="BP7" s="247"/>
      <c r="BQ7" s="253">
        <v>1</v>
      </c>
      <c r="BR7" s="254"/>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48"/>
    </row>
    <row r="8" spans="1:131" s="249" customFormat="1" ht="26.25" customHeight="1" x14ac:dyDescent="0.15">
      <c r="A8" s="255">
        <v>2</v>
      </c>
      <c r="B8" s="797" t="s">
        <v>382</v>
      </c>
      <c r="C8" s="798"/>
      <c r="D8" s="798"/>
      <c r="E8" s="798"/>
      <c r="F8" s="798"/>
      <c r="G8" s="798"/>
      <c r="H8" s="798"/>
      <c r="I8" s="798"/>
      <c r="J8" s="798"/>
      <c r="K8" s="798"/>
      <c r="L8" s="798"/>
      <c r="M8" s="798"/>
      <c r="N8" s="798"/>
      <c r="O8" s="798"/>
      <c r="P8" s="799"/>
      <c r="Q8" s="800">
        <v>86</v>
      </c>
      <c r="R8" s="801"/>
      <c r="S8" s="801"/>
      <c r="T8" s="801"/>
      <c r="U8" s="801"/>
      <c r="V8" s="801">
        <v>82</v>
      </c>
      <c r="W8" s="801"/>
      <c r="X8" s="801"/>
      <c r="Y8" s="801"/>
      <c r="Z8" s="801"/>
      <c r="AA8" s="801">
        <v>3</v>
      </c>
      <c r="AB8" s="801"/>
      <c r="AC8" s="801"/>
      <c r="AD8" s="801"/>
      <c r="AE8" s="802"/>
      <c r="AF8" s="803">
        <v>3</v>
      </c>
      <c r="AG8" s="804"/>
      <c r="AH8" s="804"/>
      <c r="AI8" s="804"/>
      <c r="AJ8" s="805"/>
      <c r="AK8" s="806" t="s">
        <v>577</v>
      </c>
      <c r="AL8" s="807"/>
      <c r="AM8" s="807"/>
      <c r="AN8" s="807"/>
      <c r="AO8" s="807"/>
      <c r="AP8" s="807" t="s">
        <v>577</v>
      </c>
      <c r="AQ8" s="807"/>
      <c r="AR8" s="807"/>
      <c r="AS8" s="807"/>
      <c r="AT8" s="807"/>
      <c r="AU8" s="808"/>
      <c r="AV8" s="808"/>
      <c r="AW8" s="808"/>
      <c r="AX8" s="808"/>
      <c r="AY8" s="809"/>
      <c r="AZ8" s="246"/>
      <c r="BA8" s="246"/>
      <c r="BB8" s="246"/>
      <c r="BC8" s="246"/>
      <c r="BD8" s="246"/>
      <c r="BE8" s="247"/>
      <c r="BF8" s="247"/>
      <c r="BG8" s="247"/>
      <c r="BH8" s="247"/>
      <c r="BI8" s="247"/>
      <c r="BJ8" s="247"/>
      <c r="BK8" s="247"/>
      <c r="BL8" s="247"/>
      <c r="BM8" s="247"/>
      <c r="BN8" s="247"/>
      <c r="BO8" s="247"/>
      <c r="BP8" s="247"/>
      <c r="BQ8" s="256">
        <v>2</v>
      </c>
      <c r="BR8" s="257"/>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48"/>
    </row>
    <row r="9" spans="1:131" s="249" customFormat="1" ht="26.25" customHeight="1" x14ac:dyDescent="0.15">
      <c r="A9" s="255">
        <v>3</v>
      </c>
      <c r="B9" s="797" t="s">
        <v>383</v>
      </c>
      <c r="C9" s="798"/>
      <c r="D9" s="798"/>
      <c r="E9" s="798"/>
      <c r="F9" s="798"/>
      <c r="G9" s="798"/>
      <c r="H9" s="798"/>
      <c r="I9" s="798"/>
      <c r="J9" s="798"/>
      <c r="K9" s="798"/>
      <c r="L9" s="798"/>
      <c r="M9" s="798"/>
      <c r="N9" s="798"/>
      <c r="O9" s="798"/>
      <c r="P9" s="799"/>
      <c r="Q9" s="800">
        <v>21</v>
      </c>
      <c r="R9" s="801"/>
      <c r="S9" s="801"/>
      <c r="T9" s="801"/>
      <c r="U9" s="801"/>
      <c r="V9" s="801">
        <v>21</v>
      </c>
      <c r="W9" s="801"/>
      <c r="X9" s="801"/>
      <c r="Y9" s="801"/>
      <c r="Z9" s="801"/>
      <c r="AA9" s="801">
        <v>0</v>
      </c>
      <c r="AB9" s="801"/>
      <c r="AC9" s="801"/>
      <c r="AD9" s="801"/>
      <c r="AE9" s="802"/>
      <c r="AF9" s="803">
        <v>0</v>
      </c>
      <c r="AG9" s="804"/>
      <c r="AH9" s="804"/>
      <c r="AI9" s="804"/>
      <c r="AJ9" s="805"/>
      <c r="AK9" s="806" t="s">
        <v>577</v>
      </c>
      <c r="AL9" s="807"/>
      <c r="AM9" s="807"/>
      <c r="AN9" s="807"/>
      <c r="AO9" s="807"/>
      <c r="AP9" s="807" t="s">
        <v>577</v>
      </c>
      <c r="AQ9" s="807"/>
      <c r="AR9" s="807"/>
      <c r="AS9" s="807"/>
      <c r="AT9" s="807"/>
      <c r="AU9" s="808"/>
      <c r="AV9" s="808"/>
      <c r="AW9" s="808"/>
      <c r="AX9" s="808"/>
      <c r="AY9" s="809"/>
      <c r="AZ9" s="246"/>
      <c r="BA9" s="246"/>
      <c r="BB9" s="246"/>
      <c r="BC9" s="246"/>
      <c r="BD9" s="246"/>
      <c r="BE9" s="247"/>
      <c r="BF9" s="247"/>
      <c r="BG9" s="247"/>
      <c r="BH9" s="247"/>
      <c r="BI9" s="247"/>
      <c r="BJ9" s="247"/>
      <c r="BK9" s="247"/>
      <c r="BL9" s="247"/>
      <c r="BM9" s="247"/>
      <c r="BN9" s="247"/>
      <c r="BO9" s="247"/>
      <c r="BP9" s="247"/>
      <c r="BQ9" s="256">
        <v>3</v>
      </c>
      <c r="BR9" s="257"/>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48"/>
    </row>
    <row r="10" spans="1:131" s="249" customFormat="1" ht="26.25" customHeight="1" x14ac:dyDescent="0.15">
      <c r="A10" s="255">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46"/>
      <c r="BA10" s="246"/>
      <c r="BB10" s="246"/>
      <c r="BC10" s="246"/>
      <c r="BD10" s="246"/>
      <c r="BE10" s="247"/>
      <c r="BF10" s="247"/>
      <c r="BG10" s="247"/>
      <c r="BH10" s="247"/>
      <c r="BI10" s="247"/>
      <c r="BJ10" s="247"/>
      <c r="BK10" s="247"/>
      <c r="BL10" s="247"/>
      <c r="BM10" s="247"/>
      <c r="BN10" s="247"/>
      <c r="BO10" s="247"/>
      <c r="BP10" s="247"/>
      <c r="BQ10" s="256">
        <v>4</v>
      </c>
      <c r="BR10" s="257"/>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48"/>
    </row>
    <row r="11" spans="1:131" s="249" customFormat="1" ht="26.25" customHeight="1" x14ac:dyDescent="0.15">
      <c r="A11" s="255">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46"/>
      <c r="BA11" s="246"/>
      <c r="BB11" s="246"/>
      <c r="BC11" s="246"/>
      <c r="BD11" s="246"/>
      <c r="BE11" s="247"/>
      <c r="BF11" s="247"/>
      <c r="BG11" s="247"/>
      <c r="BH11" s="247"/>
      <c r="BI11" s="247"/>
      <c r="BJ11" s="247"/>
      <c r="BK11" s="247"/>
      <c r="BL11" s="247"/>
      <c r="BM11" s="247"/>
      <c r="BN11" s="247"/>
      <c r="BO11" s="247"/>
      <c r="BP11" s="247"/>
      <c r="BQ11" s="256">
        <v>5</v>
      </c>
      <c r="BR11" s="257"/>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48"/>
    </row>
    <row r="12" spans="1:131" s="249" customFormat="1" ht="26.25" customHeight="1" x14ac:dyDescent="0.15">
      <c r="A12" s="255">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46"/>
      <c r="BA12" s="246"/>
      <c r="BB12" s="246"/>
      <c r="BC12" s="246"/>
      <c r="BD12" s="246"/>
      <c r="BE12" s="247"/>
      <c r="BF12" s="247"/>
      <c r="BG12" s="247"/>
      <c r="BH12" s="247"/>
      <c r="BI12" s="247"/>
      <c r="BJ12" s="247"/>
      <c r="BK12" s="247"/>
      <c r="BL12" s="247"/>
      <c r="BM12" s="247"/>
      <c r="BN12" s="247"/>
      <c r="BO12" s="247"/>
      <c r="BP12" s="247"/>
      <c r="BQ12" s="256">
        <v>6</v>
      </c>
      <c r="BR12" s="257"/>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48"/>
    </row>
    <row r="13" spans="1:131" s="249" customFormat="1" ht="26.25" customHeight="1" x14ac:dyDescent="0.15">
      <c r="A13" s="255">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46"/>
      <c r="BA13" s="246"/>
      <c r="BB13" s="246"/>
      <c r="BC13" s="246"/>
      <c r="BD13" s="246"/>
      <c r="BE13" s="247"/>
      <c r="BF13" s="247"/>
      <c r="BG13" s="247"/>
      <c r="BH13" s="247"/>
      <c r="BI13" s="247"/>
      <c r="BJ13" s="247"/>
      <c r="BK13" s="247"/>
      <c r="BL13" s="247"/>
      <c r="BM13" s="247"/>
      <c r="BN13" s="247"/>
      <c r="BO13" s="247"/>
      <c r="BP13" s="247"/>
      <c r="BQ13" s="256">
        <v>7</v>
      </c>
      <c r="BR13" s="257"/>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48"/>
    </row>
    <row r="14" spans="1:131" s="249" customFormat="1" ht="26.25" customHeight="1" x14ac:dyDescent="0.15">
      <c r="A14" s="255">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46"/>
      <c r="BA14" s="246"/>
      <c r="BB14" s="246"/>
      <c r="BC14" s="246"/>
      <c r="BD14" s="246"/>
      <c r="BE14" s="247"/>
      <c r="BF14" s="247"/>
      <c r="BG14" s="247"/>
      <c r="BH14" s="247"/>
      <c r="BI14" s="247"/>
      <c r="BJ14" s="247"/>
      <c r="BK14" s="247"/>
      <c r="BL14" s="247"/>
      <c r="BM14" s="247"/>
      <c r="BN14" s="247"/>
      <c r="BO14" s="247"/>
      <c r="BP14" s="247"/>
      <c r="BQ14" s="256">
        <v>8</v>
      </c>
      <c r="BR14" s="257"/>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48"/>
    </row>
    <row r="15" spans="1:131" s="249" customFormat="1" ht="26.25" customHeight="1" x14ac:dyDescent="0.15">
      <c r="A15" s="255">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46"/>
      <c r="BA15" s="246"/>
      <c r="BB15" s="246"/>
      <c r="BC15" s="246"/>
      <c r="BD15" s="246"/>
      <c r="BE15" s="247"/>
      <c r="BF15" s="247"/>
      <c r="BG15" s="247"/>
      <c r="BH15" s="247"/>
      <c r="BI15" s="247"/>
      <c r="BJ15" s="247"/>
      <c r="BK15" s="247"/>
      <c r="BL15" s="247"/>
      <c r="BM15" s="247"/>
      <c r="BN15" s="247"/>
      <c r="BO15" s="247"/>
      <c r="BP15" s="247"/>
      <c r="BQ15" s="256">
        <v>9</v>
      </c>
      <c r="BR15" s="257"/>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48"/>
    </row>
    <row r="16" spans="1:131" s="249" customFormat="1" ht="26.25" customHeight="1" x14ac:dyDescent="0.15">
      <c r="A16" s="255">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46"/>
      <c r="BA16" s="246"/>
      <c r="BB16" s="246"/>
      <c r="BC16" s="246"/>
      <c r="BD16" s="246"/>
      <c r="BE16" s="247"/>
      <c r="BF16" s="247"/>
      <c r="BG16" s="247"/>
      <c r="BH16" s="247"/>
      <c r="BI16" s="247"/>
      <c r="BJ16" s="247"/>
      <c r="BK16" s="247"/>
      <c r="BL16" s="247"/>
      <c r="BM16" s="247"/>
      <c r="BN16" s="247"/>
      <c r="BO16" s="247"/>
      <c r="BP16" s="247"/>
      <c r="BQ16" s="256">
        <v>10</v>
      </c>
      <c r="BR16" s="257"/>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48"/>
    </row>
    <row r="17" spans="1:131" s="249" customFormat="1" ht="26.25" customHeight="1" x14ac:dyDescent="0.15">
      <c r="A17" s="255">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46"/>
      <c r="BA17" s="246"/>
      <c r="BB17" s="246"/>
      <c r="BC17" s="246"/>
      <c r="BD17" s="246"/>
      <c r="BE17" s="247"/>
      <c r="BF17" s="247"/>
      <c r="BG17" s="247"/>
      <c r="BH17" s="247"/>
      <c r="BI17" s="247"/>
      <c r="BJ17" s="247"/>
      <c r="BK17" s="247"/>
      <c r="BL17" s="247"/>
      <c r="BM17" s="247"/>
      <c r="BN17" s="247"/>
      <c r="BO17" s="247"/>
      <c r="BP17" s="247"/>
      <c r="BQ17" s="256">
        <v>11</v>
      </c>
      <c r="BR17" s="257"/>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48"/>
    </row>
    <row r="18" spans="1:131" s="249" customFormat="1" ht="26.25" customHeight="1" x14ac:dyDescent="0.15">
      <c r="A18" s="255">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46"/>
      <c r="BA18" s="246"/>
      <c r="BB18" s="246"/>
      <c r="BC18" s="246"/>
      <c r="BD18" s="246"/>
      <c r="BE18" s="247"/>
      <c r="BF18" s="247"/>
      <c r="BG18" s="247"/>
      <c r="BH18" s="247"/>
      <c r="BI18" s="247"/>
      <c r="BJ18" s="247"/>
      <c r="BK18" s="247"/>
      <c r="BL18" s="247"/>
      <c r="BM18" s="247"/>
      <c r="BN18" s="247"/>
      <c r="BO18" s="247"/>
      <c r="BP18" s="247"/>
      <c r="BQ18" s="256">
        <v>12</v>
      </c>
      <c r="BR18" s="257"/>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48"/>
    </row>
    <row r="19" spans="1:131" s="249" customFormat="1" ht="26.25" customHeight="1" x14ac:dyDescent="0.15">
      <c r="A19" s="255">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46"/>
      <c r="BA19" s="246"/>
      <c r="BB19" s="246"/>
      <c r="BC19" s="246"/>
      <c r="BD19" s="246"/>
      <c r="BE19" s="247"/>
      <c r="BF19" s="247"/>
      <c r="BG19" s="247"/>
      <c r="BH19" s="247"/>
      <c r="BI19" s="247"/>
      <c r="BJ19" s="247"/>
      <c r="BK19" s="247"/>
      <c r="BL19" s="247"/>
      <c r="BM19" s="247"/>
      <c r="BN19" s="247"/>
      <c r="BO19" s="247"/>
      <c r="BP19" s="247"/>
      <c r="BQ19" s="256">
        <v>13</v>
      </c>
      <c r="BR19" s="257"/>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48"/>
    </row>
    <row r="20" spans="1:131" s="249" customFormat="1" ht="26.25" customHeight="1" x14ac:dyDescent="0.15">
      <c r="A20" s="255">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46"/>
      <c r="BA20" s="246"/>
      <c r="BB20" s="246"/>
      <c r="BC20" s="246"/>
      <c r="BD20" s="246"/>
      <c r="BE20" s="247"/>
      <c r="BF20" s="247"/>
      <c r="BG20" s="247"/>
      <c r="BH20" s="247"/>
      <c r="BI20" s="247"/>
      <c r="BJ20" s="247"/>
      <c r="BK20" s="247"/>
      <c r="BL20" s="247"/>
      <c r="BM20" s="247"/>
      <c r="BN20" s="247"/>
      <c r="BO20" s="247"/>
      <c r="BP20" s="247"/>
      <c r="BQ20" s="256">
        <v>14</v>
      </c>
      <c r="BR20" s="257"/>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48"/>
    </row>
    <row r="21" spans="1:131" s="249" customFormat="1" ht="26.25" customHeight="1" thickBot="1" x14ac:dyDescent="0.2">
      <c r="A21" s="255">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46"/>
      <c r="BA21" s="246"/>
      <c r="BB21" s="246"/>
      <c r="BC21" s="246"/>
      <c r="BD21" s="246"/>
      <c r="BE21" s="247"/>
      <c r="BF21" s="247"/>
      <c r="BG21" s="247"/>
      <c r="BH21" s="247"/>
      <c r="BI21" s="247"/>
      <c r="BJ21" s="247"/>
      <c r="BK21" s="247"/>
      <c r="BL21" s="247"/>
      <c r="BM21" s="247"/>
      <c r="BN21" s="247"/>
      <c r="BO21" s="247"/>
      <c r="BP21" s="247"/>
      <c r="BQ21" s="256">
        <v>15</v>
      </c>
      <c r="BR21" s="257"/>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48"/>
    </row>
    <row r="22" spans="1:131" s="249" customFormat="1" ht="26.25" customHeight="1" x14ac:dyDescent="0.15">
      <c r="A22" s="255">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47"/>
      <c r="BF22" s="247"/>
      <c r="BG22" s="247"/>
      <c r="BH22" s="247"/>
      <c r="BI22" s="247"/>
      <c r="BJ22" s="247"/>
      <c r="BK22" s="247"/>
      <c r="BL22" s="247"/>
      <c r="BM22" s="247"/>
      <c r="BN22" s="247"/>
      <c r="BO22" s="247"/>
      <c r="BP22" s="247"/>
      <c r="BQ22" s="256">
        <v>16</v>
      </c>
      <c r="BR22" s="257"/>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48"/>
    </row>
    <row r="23" spans="1:131" s="249" customFormat="1" ht="26.25" customHeight="1" thickBot="1" x14ac:dyDescent="0.2">
      <c r="A23" s="258" t="s">
        <v>385</v>
      </c>
      <c r="B23" s="832" t="s">
        <v>386</v>
      </c>
      <c r="C23" s="833"/>
      <c r="D23" s="833"/>
      <c r="E23" s="833"/>
      <c r="F23" s="833"/>
      <c r="G23" s="833"/>
      <c r="H23" s="833"/>
      <c r="I23" s="833"/>
      <c r="J23" s="833"/>
      <c r="K23" s="833"/>
      <c r="L23" s="833"/>
      <c r="M23" s="833"/>
      <c r="N23" s="833"/>
      <c r="O23" s="833"/>
      <c r="P23" s="834"/>
      <c r="Q23" s="835">
        <v>2415</v>
      </c>
      <c r="R23" s="836"/>
      <c r="S23" s="836"/>
      <c r="T23" s="836"/>
      <c r="U23" s="836"/>
      <c r="V23" s="836">
        <v>2361</v>
      </c>
      <c r="W23" s="836"/>
      <c r="X23" s="836"/>
      <c r="Y23" s="836"/>
      <c r="Z23" s="836"/>
      <c r="AA23" s="836">
        <v>54</v>
      </c>
      <c r="AB23" s="836"/>
      <c r="AC23" s="836"/>
      <c r="AD23" s="836"/>
      <c r="AE23" s="837"/>
      <c r="AF23" s="838">
        <v>54</v>
      </c>
      <c r="AG23" s="836"/>
      <c r="AH23" s="836"/>
      <c r="AI23" s="836"/>
      <c r="AJ23" s="839"/>
      <c r="AK23" s="840"/>
      <c r="AL23" s="841"/>
      <c r="AM23" s="841"/>
      <c r="AN23" s="841"/>
      <c r="AO23" s="841"/>
      <c r="AP23" s="836">
        <v>2817</v>
      </c>
      <c r="AQ23" s="836"/>
      <c r="AR23" s="836"/>
      <c r="AS23" s="836"/>
      <c r="AT23" s="836"/>
      <c r="AU23" s="842"/>
      <c r="AV23" s="842"/>
      <c r="AW23" s="842"/>
      <c r="AX23" s="842"/>
      <c r="AY23" s="843"/>
      <c r="AZ23" s="851" t="s">
        <v>387</v>
      </c>
      <c r="BA23" s="852"/>
      <c r="BB23" s="852"/>
      <c r="BC23" s="852"/>
      <c r="BD23" s="853"/>
      <c r="BE23" s="247"/>
      <c r="BF23" s="247"/>
      <c r="BG23" s="247"/>
      <c r="BH23" s="247"/>
      <c r="BI23" s="247"/>
      <c r="BJ23" s="247"/>
      <c r="BK23" s="247"/>
      <c r="BL23" s="247"/>
      <c r="BM23" s="247"/>
      <c r="BN23" s="247"/>
      <c r="BO23" s="247"/>
      <c r="BP23" s="247"/>
      <c r="BQ23" s="256">
        <v>17</v>
      </c>
      <c r="BR23" s="257"/>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48"/>
    </row>
    <row r="24" spans="1:131" s="249"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46"/>
      <c r="BA24" s="246"/>
      <c r="BB24" s="246"/>
      <c r="BC24" s="246"/>
      <c r="BD24" s="246"/>
      <c r="BE24" s="247"/>
      <c r="BF24" s="247"/>
      <c r="BG24" s="247"/>
      <c r="BH24" s="247"/>
      <c r="BI24" s="247"/>
      <c r="BJ24" s="247"/>
      <c r="BK24" s="247"/>
      <c r="BL24" s="247"/>
      <c r="BM24" s="247"/>
      <c r="BN24" s="247"/>
      <c r="BO24" s="247"/>
      <c r="BP24" s="247"/>
      <c r="BQ24" s="256">
        <v>18</v>
      </c>
      <c r="BR24" s="257"/>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48"/>
    </row>
    <row r="25" spans="1:131" s="241"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46"/>
      <c r="BK25" s="246"/>
      <c r="BL25" s="246"/>
      <c r="BM25" s="246"/>
      <c r="BN25" s="246"/>
      <c r="BO25" s="259"/>
      <c r="BP25" s="259"/>
      <c r="BQ25" s="256">
        <v>19</v>
      </c>
      <c r="BR25" s="257"/>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0"/>
    </row>
    <row r="26" spans="1:131" s="241" customFormat="1" ht="26.25" customHeight="1" x14ac:dyDescent="0.15">
      <c r="A26" s="782" t="s">
        <v>364</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371</v>
      </c>
      <c r="BF26" s="760"/>
      <c r="BG26" s="760"/>
      <c r="BH26" s="760"/>
      <c r="BI26" s="771"/>
      <c r="BJ26" s="246"/>
      <c r="BK26" s="246"/>
      <c r="BL26" s="246"/>
      <c r="BM26" s="246"/>
      <c r="BN26" s="246"/>
      <c r="BO26" s="259"/>
      <c r="BP26" s="259"/>
      <c r="BQ26" s="256">
        <v>20</v>
      </c>
      <c r="BR26" s="257"/>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0"/>
    </row>
    <row r="27" spans="1:131" s="241"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46"/>
      <c r="BK27" s="246"/>
      <c r="BL27" s="246"/>
      <c r="BM27" s="246"/>
      <c r="BN27" s="246"/>
      <c r="BO27" s="259"/>
      <c r="BP27" s="259"/>
      <c r="BQ27" s="256">
        <v>21</v>
      </c>
      <c r="BR27" s="257"/>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0"/>
    </row>
    <row r="28" spans="1:131" s="241" customFormat="1" ht="26.25" customHeight="1" thickTop="1" x14ac:dyDescent="0.15">
      <c r="A28" s="260">
        <v>1</v>
      </c>
      <c r="B28" s="773" t="s">
        <v>398</v>
      </c>
      <c r="C28" s="774"/>
      <c r="D28" s="774"/>
      <c r="E28" s="774"/>
      <c r="F28" s="774"/>
      <c r="G28" s="774"/>
      <c r="H28" s="774"/>
      <c r="I28" s="774"/>
      <c r="J28" s="774"/>
      <c r="K28" s="774"/>
      <c r="L28" s="774"/>
      <c r="M28" s="774"/>
      <c r="N28" s="774"/>
      <c r="O28" s="774"/>
      <c r="P28" s="775"/>
      <c r="Q28" s="863">
        <v>142</v>
      </c>
      <c r="R28" s="864"/>
      <c r="S28" s="864"/>
      <c r="T28" s="864"/>
      <c r="U28" s="864"/>
      <c r="V28" s="864">
        <v>140</v>
      </c>
      <c r="W28" s="864"/>
      <c r="X28" s="864"/>
      <c r="Y28" s="864"/>
      <c r="Z28" s="864"/>
      <c r="AA28" s="864">
        <v>2</v>
      </c>
      <c r="AB28" s="864"/>
      <c r="AC28" s="864"/>
      <c r="AD28" s="864"/>
      <c r="AE28" s="865"/>
      <c r="AF28" s="866">
        <v>2</v>
      </c>
      <c r="AG28" s="864"/>
      <c r="AH28" s="864"/>
      <c r="AI28" s="864"/>
      <c r="AJ28" s="867"/>
      <c r="AK28" s="868" t="s">
        <v>577</v>
      </c>
      <c r="AL28" s="860"/>
      <c r="AM28" s="860"/>
      <c r="AN28" s="860"/>
      <c r="AO28" s="860"/>
      <c r="AP28" s="860" t="s">
        <v>577</v>
      </c>
      <c r="AQ28" s="860"/>
      <c r="AR28" s="860"/>
      <c r="AS28" s="860"/>
      <c r="AT28" s="860"/>
      <c r="AU28" s="860" t="s">
        <v>577</v>
      </c>
      <c r="AV28" s="860"/>
      <c r="AW28" s="860"/>
      <c r="AX28" s="860"/>
      <c r="AY28" s="860"/>
      <c r="AZ28" s="860" t="s">
        <v>577</v>
      </c>
      <c r="BA28" s="860"/>
      <c r="BB28" s="860"/>
      <c r="BC28" s="860"/>
      <c r="BD28" s="860"/>
      <c r="BE28" s="861"/>
      <c r="BF28" s="861"/>
      <c r="BG28" s="861"/>
      <c r="BH28" s="861"/>
      <c r="BI28" s="862"/>
      <c r="BJ28" s="246"/>
      <c r="BK28" s="246"/>
      <c r="BL28" s="246"/>
      <c r="BM28" s="246"/>
      <c r="BN28" s="246"/>
      <c r="BO28" s="259"/>
      <c r="BP28" s="259"/>
      <c r="BQ28" s="256">
        <v>22</v>
      </c>
      <c r="BR28" s="257"/>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0"/>
    </row>
    <row r="29" spans="1:131" s="241" customFormat="1" ht="26.25" customHeight="1" x14ac:dyDescent="0.15">
      <c r="A29" s="260">
        <v>2</v>
      </c>
      <c r="B29" s="797" t="s">
        <v>399</v>
      </c>
      <c r="C29" s="798"/>
      <c r="D29" s="798"/>
      <c r="E29" s="798"/>
      <c r="F29" s="798"/>
      <c r="G29" s="798"/>
      <c r="H29" s="798"/>
      <c r="I29" s="798"/>
      <c r="J29" s="798"/>
      <c r="K29" s="798"/>
      <c r="L29" s="798"/>
      <c r="M29" s="798"/>
      <c r="N29" s="798"/>
      <c r="O29" s="798"/>
      <c r="P29" s="799"/>
      <c r="Q29" s="800">
        <v>109</v>
      </c>
      <c r="R29" s="801"/>
      <c r="S29" s="801"/>
      <c r="T29" s="801"/>
      <c r="U29" s="801"/>
      <c r="V29" s="801">
        <v>102</v>
      </c>
      <c r="W29" s="801"/>
      <c r="X29" s="801"/>
      <c r="Y29" s="801"/>
      <c r="Z29" s="801"/>
      <c r="AA29" s="801">
        <v>7</v>
      </c>
      <c r="AB29" s="801"/>
      <c r="AC29" s="801"/>
      <c r="AD29" s="801"/>
      <c r="AE29" s="802"/>
      <c r="AF29" s="803">
        <v>7</v>
      </c>
      <c r="AG29" s="804"/>
      <c r="AH29" s="804"/>
      <c r="AI29" s="804"/>
      <c r="AJ29" s="805"/>
      <c r="AK29" s="871" t="s">
        <v>577</v>
      </c>
      <c r="AL29" s="872"/>
      <c r="AM29" s="872"/>
      <c r="AN29" s="872"/>
      <c r="AO29" s="872"/>
      <c r="AP29" s="872" t="s">
        <v>577</v>
      </c>
      <c r="AQ29" s="872"/>
      <c r="AR29" s="872"/>
      <c r="AS29" s="872"/>
      <c r="AT29" s="872"/>
      <c r="AU29" s="872" t="s">
        <v>577</v>
      </c>
      <c r="AV29" s="872"/>
      <c r="AW29" s="872"/>
      <c r="AX29" s="872"/>
      <c r="AY29" s="872"/>
      <c r="AZ29" s="872" t="s">
        <v>577</v>
      </c>
      <c r="BA29" s="872"/>
      <c r="BB29" s="872"/>
      <c r="BC29" s="872"/>
      <c r="BD29" s="872"/>
      <c r="BE29" s="869"/>
      <c r="BF29" s="869"/>
      <c r="BG29" s="869"/>
      <c r="BH29" s="869"/>
      <c r="BI29" s="870"/>
      <c r="BJ29" s="246"/>
      <c r="BK29" s="246"/>
      <c r="BL29" s="246"/>
      <c r="BM29" s="246"/>
      <c r="BN29" s="246"/>
      <c r="BO29" s="259"/>
      <c r="BP29" s="259"/>
      <c r="BQ29" s="256">
        <v>23</v>
      </c>
      <c r="BR29" s="257"/>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0"/>
    </row>
    <row r="30" spans="1:131" s="241" customFormat="1" ht="26.25" customHeight="1" x14ac:dyDescent="0.15">
      <c r="A30" s="260">
        <v>3</v>
      </c>
      <c r="B30" s="797" t="s">
        <v>400</v>
      </c>
      <c r="C30" s="798"/>
      <c r="D30" s="798"/>
      <c r="E30" s="798"/>
      <c r="F30" s="798"/>
      <c r="G30" s="798"/>
      <c r="H30" s="798"/>
      <c r="I30" s="798"/>
      <c r="J30" s="798"/>
      <c r="K30" s="798"/>
      <c r="L30" s="798"/>
      <c r="M30" s="798"/>
      <c r="N30" s="798"/>
      <c r="O30" s="798"/>
      <c r="P30" s="799"/>
      <c r="Q30" s="800">
        <v>18</v>
      </c>
      <c r="R30" s="801"/>
      <c r="S30" s="801"/>
      <c r="T30" s="801"/>
      <c r="U30" s="801"/>
      <c r="V30" s="801">
        <v>18</v>
      </c>
      <c r="W30" s="801"/>
      <c r="X30" s="801"/>
      <c r="Y30" s="801"/>
      <c r="Z30" s="801"/>
      <c r="AA30" s="801">
        <v>0</v>
      </c>
      <c r="AB30" s="801"/>
      <c r="AC30" s="801"/>
      <c r="AD30" s="801"/>
      <c r="AE30" s="802"/>
      <c r="AF30" s="803">
        <v>0</v>
      </c>
      <c r="AG30" s="804"/>
      <c r="AH30" s="804"/>
      <c r="AI30" s="804"/>
      <c r="AJ30" s="805"/>
      <c r="AK30" s="871" t="s">
        <v>577</v>
      </c>
      <c r="AL30" s="872"/>
      <c r="AM30" s="872"/>
      <c r="AN30" s="872"/>
      <c r="AO30" s="872"/>
      <c r="AP30" s="872" t="s">
        <v>577</v>
      </c>
      <c r="AQ30" s="872"/>
      <c r="AR30" s="872"/>
      <c r="AS30" s="872"/>
      <c r="AT30" s="872"/>
      <c r="AU30" s="872" t="s">
        <v>577</v>
      </c>
      <c r="AV30" s="872"/>
      <c r="AW30" s="872"/>
      <c r="AX30" s="872"/>
      <c r="AY30" s="872"/>
      <c r="AZ30" s="872" t="s">
        <v>577</v>
      </c>
      <c r="BA30" s="872"/>
      <c r="BB30" s="872"/>
      <c r="BC30" s="872"/>
      <c r="BD30" s="872"/>
      <c r="BE30" s="869"/>
      <c r="BF30" s="869"/>
      <c r="BG30" s="869"/>
      <c r="BH30" s="869"/>
      <c r="BI30" s="870"/>
      <c r="BJ30" s="246"/>
      <c r="BK30" s="246"/>
      <c r="BL30" s="246"/>
      <c r="BM30" s="246"/>
      <c r="BN30" s="246"/>
      <c r="BO30" s="259"/>
      <c r="BP30" s="259"/>
      <c r="BQ30" s="256">
        <v>24</v>
      </c>
      <c r="BR30" s="257"/>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0"/>
    </row>
    <row r="31" spans="1:131" s="241" customFormat="1" ht="26.25" customHeight="1" x14ac:dyDescent="0.15">
      <c r="A31" s="260">
        <v>4</v>
      </c>
      <c r="B31" s="797" t="s">
        <v>401</v>
      </c>
      <c r="C31" s="798"/>
      <c r="D31" s="798"/>
      <c r="E31" s="798"/>
      <c r="F31" s="798"/>
      <c r="G31" s="798"/>
      <c r="H31" s="798"/>
      <c r="I31" s="798"/>
      <c r="J31" s="798"/>
      <c r="K31" s="798"/>
      <c r="L31" s="798"/>
      <c r="M31" s="798"/>
      <c r="N31" s="798"/>
      <c r="O31" s="798"/>
      <c r="P31" s="799"/>
      <c r="Q31" s="800">
        <v>106</v>
      </c>
      <c r="R31" s="801"/>
      <c r="S31" s="801"/>
      <c r="T31" s="801"/>
      <c r="U31" s="801"/>
      <c r="V31" s="801">
        <v>102</v>
      </c>
      <c r="W31" s="801"/>
      <c r="X31" s="801"/>
      <c r="Y31" s="801"/>
      <c r="Z31" s="801"/>
      <c r="AA31" s="801">
        <v>3</v>
      </c>
      <c r="AB31" s="801"/>
      <c r="AC31" s="801"/>
      <c r="AD31" s="801"/>
      <c r="AE31" s="802"/>
      <c r="AF31" s="803">
        <v>3</v>
      </c>
      <c r="AG31" s="804"/>
      <c r="AH31" s="804"/>
      <c r="AI31" s="804"/>
      <c r="AJ31" s="805"/>
      <c r="AK31" s="871">
        <v>43</v>
      </c>
      <c r="AL31" s="872"/>
      <c r="AM31" s="872"/>
      <c r="AN31" s="872"/>
      <c r="AO31" s="872"/>
      <c r="AP31" s="872">
        <v>440</v>
      </c>
      <c r="AQ31" s="872"/>
      <c r="AR31" s="872"/>
      <c r="AS31" s="872"/>
      <c r="AT31" s="872"/>
      <c r="AU31" s="872">
        <v>322</v>
      </c>
      <c r="AV31" s="872"/>
      <c r="AW31" s="872"/>
      <c r="AX31" s="872"/>
      <c r="AY31" s="872"/>
      <c r="AZ31" s="872" t="s">
        <v>577</v>
      </c>
      <c r="BA31" s="872"/>
      <c r="BB31" s="872"/>
      <c r="BC31" s="872"/>
      <c r="BD31" s="872"/>
      <c r="BE31" s="869" t="s">
        <v>402</v>
      </c>
      <c r="BF31" s="869"/>
      <c r="BG31" s="869"/>
      <c r="BH31" s="869"/>
      <c r="BI31" s="870"/>
      <c r="BJ31" s="246"/>
      <c r="BK31" s="246"/>
      <c r="BL31" s="246"/>
      <c r="BM31" s="246"/>
      <c r="BN31" s="246"/>
      <c r="BO31" s="259"/>
      <c r="BP31" s="259"/>
      <c r="BQ31" s="256">
        <v>25</v>
      </c>
      <c r="BR31" s="257"/>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0"/>
    </row>
    <row r="32" spans="1:131" s="241" customFormat="1" ht="26.25" customHeight="1" x14ac:dyDescent="0.15">
      <c r="A32" s="260">
        <v>5</v>
      </c>
      <c r="B32" s="797" t="s">
        <v>403</v>
      </c>
      <c r="C32" s="798"/>
      <c r="D32" s="798"/>
      <c r="E32" s="798"/>
      <c r="F32" s="798"/>
      <c r="G32" s="798"/>
      <c r="H32" s="798"/>
      <c r="I32" s="798"/>
      <c r="J32" s="798"/>
      <c r="K32" s="798"/>
      <c r="L32" s="798"/>
      <c r="M32" s="798"/>
      <c r="N32" s="798"/>
      <c r="O32" s="798"/>
      <c r="P32" s="799"/>
      <c r="Q32" s="800">
        <v>93</v>
      </c>
      <c r="R32" s="801"/>
      <c r="S32" s="801"/>
      <c r="T32" s="801"/>
      <c r="U32" s="801"/>
      <c r="V32" s="801">
        <v>90</v>
      </c>
      <c r="W32" s="801"/>
      <c r="X32" s="801"/>
      <c r="Y32" s="801"/>
      <c r="Z32" s="801"/>
      <c r="AA32" s="801">
        <v>2</v>
      </c>
      <c r="AB32" s="801"/>
      <c r="AC32" s="801"/>
      <c r="AD32" s="801"/>
      <c r="AE32" s="802"/>
      <c r="AF32" s="803">
        <v>3</v>
      </c>
      <c r="AG32" s="804"/>
      <c r="AH32" s="804"/>
      <c r="AI32" s="804"/>
      <c r="AJ32" s="805"/>
      <c r="AK32" s="871">
        <v>72</v>
      </c>
      <c r="AL32" s="872"/>
      <c r="AM32" s="872"/>
      <c r="AN32" s="872"/>
      <c r="AO32" s="872"/>
      <c r="AP32" s="872">
        <v>360</v>
      </c>
      <c r="AQ32" s="872"/>
      <c r="AR32" s="872"/>
      <c r="AS32" s="872"/>
      <c r="AT32" s="872"/>
      <c r="AU32" s="872">
        <v>205</v>
      </c>
      <c r="AV32" s="872"/>
      <c r="AW32" s="872"/>
      <c r="AX32" s="872"/>
      <c r="AY32" s="872"/>
      <c r="AZ32" s="872" t="s">
        <v>577</v>
      </c>
      <c r="BA32" s="872"/>
      <c r="BB32" s="872"/>
      <c r="BC32" s="872"/>
      <c r="BD32" s="872"/>
      <c r="BE32" s="869" t="s">
        <v>404</v>
      </c>
      <c r="BF32" s="869"/>
      <c r="BG32" s="869"/>
      <c r="BH32" s="869"/>
      <c r="BI32" s="870"/>
      <c r="BJ32" s="246"/>
      <c r="BK32" s="246"/>
      <c r="BL32" s="246"/>
      <c r="BM32" s="246"/>
      <c r="BN32" s="246"/>
      <c r="BO32" s="259"/>
      <c r="BP32" s="259"/>
      <c r="BQ32" s="256">
        <v>26</v>
      </c>
      <c r="BR32" s="257"/>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0"/>
    </row>
    <row r="33" spans="1:131" s="241" customFormat="1" ht="26.25" customHeight="1" x14ac:dyDescent="0.15">
      <c r="A33" s="260">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1"/>
      <c r="AL33" s="872"/>
      <c r="AM33" s="872"/>
      <c r="AN33" s="872"/>
      <c r="AO33" s="872"/>
      <c r="AP33" s="872"/>
      <c r="AQ33" s="872"/>
      <c r="AR33" s="872"/>
      <c r="AS33" s="872"/>
      <c r="AT33" s="872"/>
      <c r="AU33" s="872"/>
      <c r="AV33" s="872"/>
      <c r="AW33" s="872"/>
      <c r="AX33" s="872"/>
      <c r="AY33" s="872"/>
      <c r="AZ33" s="873"/>
      <c r="BA33" s="873"/>
      <c r="BB33" s="873"/>
      <c r="BC33" s="873"/>
      <c r="BD33" s="873"/>
      <c r="BE33" s="869"/>
      <c r="BF33" s="869"/>
      <c r="BG33" s="869"/>
      <c r="BH33" s="869"/>
      <c r="BI33" s="870"/>
      <c r="BJ33" s="246"/>
      <c r="BK33" s="246"/>
      <c r="BL33" s="246"/>
      <c r="BM33" s="246"/>
      <c r="BN33" s="246"/>
      <c r="BO33" s="259"/>
      <c r="BP33" s="259"/>
      <c r="BQ33" s="256">
        <v>27</v>
      </c>
      <c r="BR33" s="257"/>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0"/>
    </row>
    <row r="34" spans="1:131" s="241" customFormat="1" ht="26.25" customHeight="1" x14ac:dyDescent="0.15">
      <c r="A34" s="260">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46"/>
      <c r="BK34" s="246"/>
      <c r="BL34" s="246"/>
      <c r="BM34" s="246"/>
      <c r="BN34" s="246"/>
      <c r="BO34" s="259"/>
      <c r="BP34" s="259"/>
      <c r="BQ34" s="256">
        <v>28</v>
      </c>
      <c r="BR34" s="257"/>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0"/>
    </row>
    <row r="35" spans="1:131" s="241" customFormat="1" ht="26.25" customHeight="1" x14ac:dyDescent="0.15">
      <c r="A35" s="260">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46"/>
      <c r="BK35" s="246"/>
      <c r="BL35" s="246"/>
      <c r="BM35" s="246"/>
      <c r="BN35" s="246"/>
      <c r="BO35" s="259"/>
      <c r="BP35" s="259"/>
      <c r="BQ35" s="256">
        <v>29</v>
      </c>
      <c r="BR35" s="257"/>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0"/>
    </row>
    <row r="36" spans="1:131" s="241" customFormat="1" ht="26.25" customHeight="1" x14ac:dyDescent="0.15">
      <c r="A36" s="260">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46"/>
      <c r="BK36" s="246"/>
      <c r="BL36" s="246"/>
      <c r="BM36" s="246"/>
      <c r="BN36" s="246"/>
      <c r="BO36" s="259"/>
      <c r="BP36" s="259"/>
      <c r="BQ36" s="256">
        <v>30</v>
      </c>
      <c r="BR36" s="257"/>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0"/>
    </row>
    <row r="37" spans="1:131" s="241" customFormat="1" ht="26.25" customHeight="1" x14ac:dyDescent="0.15">
      <c r="A37" s="260">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46"/>
      <c r="BK37" s="246"/>
      <c r="BL37" s="246"/>
      <c r="BM37" s="246"/>
      <c r="BN37" s="246"/>
      <c r="BO37" s="259"/>
      <c r="BP37" s="259"/>
      <c r="BQ37" s="256">
        <v>31</v>
      </c>
      <c r="BR37" s="257"/>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0"/>
    </row>
    <row r="38" spans="1:131" s="241" customFormat="1" ht="26.25" customHeight="1" x14ac:dyDescent="0.15">
      <c r="A38" s="260">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46"/>
      <c r="BK38" s="246"/>
      <c r="BL38" s="246"/>
      <c r="BM38" s="246"/>
      <c r="BN38" s="246"/>
      <c r="BO38" s="259"/>
      <c r="BP38" s="259"/>
      <c r="BQ38" s="256">
        <v>32</v>
      </c>
      <c r="BR38" s="257"/>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0"/>
    </row>
    <row r="39" spans="1:131" s="241" customFormat="1" ht="26.25" customHeight="1" x14ac:dyDescent="0.15">
      <c r="A39" s="260">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46"/>
      <c r="BK39" s="246"/>
      <c r="BL39" s="246"/>
      <c r="BM39" s="246"/>
      <c r="BN39" s="246"/>
      <c r="BO39" s="259"/>
      <c r="BP39" s="259"/>
      <c r="BQ39" s="256">
        <v>33</v>
      </c>
      <c r="BR39" s="257"/>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0"/>
    </row>
    <row r="40" spans="1:131" s="241" customFormat="1" ht="26.25" customHeight="1" x14ac:dyDescent="0.15">
      <c r="A40" s="255">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46"/>
      <c r="BK40" s="246"/>
      <c r="BL40" s="246"/>
      <c r="BM40" s="246"/>
      <c r="BN40" s="246"/>
      <c r="BO40" s="259"/>
      <c r="BP40" s="259"/>
      <c r="BQ40" s="256">
        <v>34</v>
      </c>
      <c r="BR40" s="257"/>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0"/>
    </row>
    <row r="41" spans="1:131" s="241" customFormat="1" ht="26.25" customHeight="1" x14ac:dyDescent="0.15">
      <c r="A41" s="255">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46"/>
      <c r="BK41" s="246"/>
      <c r="BL41" s="246"/>
      <c r="BM41" s="246"/>
      <c r="BN41" s="246"/>
      <c r="BO41" s="259"/>
      <c r="BP41" s="259"/>
      <c r="BQ41" s="256">
        <v>35</v>
      </c>
      <c r="BR41" s="257"/>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0"/>
    </row>
    <row r="42" spans="1:131" s="241" customFormat="1" ht="26.25" customHeight="1" x14ac:dyDescent="0.15">
      <c r="A42" s="255">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46"/>
      <c r="BK42" s="246"/>
      <c r="BL42" s="246"/>
      <c r="BM42" s="246"/>
      <c r="BN42" s="246"/>
      <c r="BO42" s="259"/>
      <c r="BP42" s="259"/>
      <c r="BQ42" s="256">
        <v>36</v>
      </c>
      <c r="BR42" s="257"/>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0"/>
    </row>
    <row r="43" spans="1:131" s="241" customFormat="1" ht="26.25" customHeight="1" x14ac:dyDescent="0.15">
      <c r="A43" s="255">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46"/>
      <c r="BK43" s="246"/>
      <c r="BL43" s="246"/>
      <c r="BM43" s="246"/>
      <c r="BN43" s="246"/>
      <c r="BO43" s="259"/>
      <c r="BP43" s="259"/>
      <c r="BQ43" s="256">
        <v>37</v>
      </c>
      <c r="BR43" s="257"/>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0"/>
    </row>
    <row r="44" spans="1:131" s="241" customFormat="1" ht="26.25" customHeight="1" x14ac:dyDescent="0.15">
      <c r="A44" s="255">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46"/>
      <c r="BK44" s="246"/>
      <c r="BL44" s="246"/>
      <c r="BM44" s="246"/>
      <c r="BN44" s="246"/>
      <c r="BO44" s="259"/>
      <c r="BP44" s="259"/>
      <c r="BQ44" s="256">
        <v>38</v>
      </c>
      <c r="BR44" s="257"/>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0"/>
    </row>
    <row r="45" spans="1:131" s="241" customFormat="1" ht="26.25" customHeight="1" x14ac:dyDescent="0.15">
      <c r="A45" s="255">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46"/>
      <c r="BK45" s="246"/>
      <c r="BL45" s="246"/>
      <c r="BM45" s="246"/>
      <c r="BN45" s="246"/>
      <c r="BO45" s="259"/>
      <c r="BP45" s="259"/>
      <c r="BQ45" s="256">
        <v>39</v>
      </c>
      <c r="BR45" s="257"/>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0"/>
    </row>
    <row r="46" spans="1:131" s="241" customFormat="1" ht="26.25" customHeight="1" x14ac:dyDescent="0.15">
      <c r="A46" s="255">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46"/>
      <c r="BK46" s="246"/>
      <c r="BL46" s="246"/>
      <c r="BM46" s="246"/>
      <c r="BN46" s="246"/>
      <c r="BO46" s="259"/>
      <c r="BP46" s="259"/>
      <c r="BQ46" s="256">
        <v>40</v>
      </c>
      <c r="BR46" s="257"/>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0"/>
    </row>
    <row r="47" spans="1:131" s="241" customFormat="1" ht="26.25" customHeight="1" x14ac:dyDescent="0.15">
      <c r="A47" s="255">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46"/>
      <c r="BK47" s="246"/>
      <c r="BL47" s="246"/>
      <c r="BM47" s="246"/>
      <c r="BN47" s="246"/>
      <c r="BO47" s="259"/>
      <c r="BP47" s="259"/>
      <c r="BQ47" s="256">
        <v>41</v>
      </c>
      <c r="BR47" s="257"/>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0"/>
    </row>
    <row r="48" spans="1:131" s="241" customFormat="1" ht="26.25" customHeight="1" x14ac:dyDescent="0.15">
      <c r="A48" s="255">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46"/>
      <c r="BK48" s="246"/>
      <c r="BL48" s="246"/>
      <c r="BM48" s="246"/>
      <c r="BN48" s="246"/>
      <c r="BO48" s="259"/>
      <c r="BP48" s="259"/>
      <c r="BQ48" s="256">
        <v>42</v>
      </c>
      <c r="BR48" s="257"/>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0"/>
    </row>
    <row r="49" spans="1:131" s="241" customFormat="1" ht="26.25" customHeight="1" x14ac:dyDescent="0.15">
      <c r="A49" s="255">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46"/>
      <c r="BK49" s="246"/>
      <c r="BL49" s="246"/>
      <c r="BM49" s="246"/>
      <c r="BN49" s="246"/>
      <c r="BO49" s="259"/>
      <c r="BP49" s="259"/>
      <c r="BQ49" s="256">
        <v>43</v>
      </c>
      <c r="BR49" s="257"/>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0"/>
    </row>
    <row r="50" spans="1:131" s="241" customFormat="1" ht="26.25" customHeight="1" x14ac:dyDescent="0.15">
      <c r="A50" s="255">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46"/>
      <c r="BK50" s="246"/>
      <c r="BL50" s="246"/>
      <c r="BM50" s="246"/>
      <c r="BN50" s="246"/>
      <c r="BO50" s="259"/>
      <c r="BP50" s="259"/>
      <c r="BQ50" s="256">
        <v>44</v>
      </c>
      <c r="BR50" s="257"/>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0"/>
    </row>
    <row r="51" spans="1:131" s="241" customFormat="1" ht="26.25" customHeight="1" x14ac:dyDescent="0.15">
      <c r="A51" s="255">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46"/>
      <c r="BK51" s="246"/>
      <c r="BL51" s="246"/>
      <c r="BM51" s="246"/>
      <c r="BN51" s="246"/>
      <c r="BO51" s="259"/>
      <c r="BP51" s="259"/>
      <c r="BQ51" s="256">
        <v>45</v>
      </c>
      <c r="BR51" s="257"/>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0"/>
    </row>
    <row r="52" spans="1:131" s="241" customFormat="1" ht="26.25" customHeight="1" x14ac:dyDescent="0.15">
      <c r="A52" s="255">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46"/>
      <c r="BK52" s="246"/>
      <c r="BL52" s="246"/>
      <c r="BM52" s="246"/>
      <c r="BN52" s="246"/>
      <c r="BO52" s="259"/>
      <c r="BP52" s="259"/>
      <c r="BQ52" s="256">
        <v>46</v>
      </c>
      <c r="BR52" s="257"/>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0"/>
    </row>
    <row r="53" spans="1:131" s="241" customFormat="1" ht="26.25" customHeight="1" x14ac:dyDescent="0.15">
      <c r="A53" s="255">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46"/>
      <c r="BK53" s="246"/>
      <c r="BL53" s="246"/>
      <c r="BM53" s="246"/>
      <c r="BN53" s="246"/>
      <c r="BO53" s="259"/>
      <c r="BP53" s="259"/>
      <c r="BQ53" s="256">
        <v>47</v>
      </c>
      <c r="BR53" s="257"/>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0"/>
    </row>
    <row r="54" spans="1:131" s="241" customFormat="1" ht="26.25" customHeight="1" x14ac:dyDescent="0.15">
      <c r="A54" s="255">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46"/>
      <c r="BK54" s="246"/>
      <c r="BL54" s="246"/>
      <c r="BM54" s="246"/>
      <c r="BN54" s="246"/>
      <c r="BO54" s="259"/>
      <c r="BP54" s="259"/>
      <c r="BQ54" s="256">
        <v>48</v>
      </c>
      <c r="BR54" s="257"/>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0"/>
    </row>
    <row r="55" spans="1:131" s="241" customFormat="1" ht="26.25" customHeight="1" x14ac:dyDescent="0.15">
      <c r="A55" s="255">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46"/>
      <c r="BK55" s="246"/>
      <c r="BL55" s="246"/>
      <c r="BM55" s="246"/>
      <c r="BN55" s="246"/>
      <c r="BO55" s="259"/>
      <c r="BP55" s="259"/>
      <c r="BQ55" s="256">
        <v>49</v>
      </c>
      <c r="BR55" s="257"/>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0"/>
    </row>
    <row r="56" spans="1:131" s="241" customFormat="1" ht="26.25" customHeight="1" x14ac:dyDescent="0.15">
      <c r="A56" s="255">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46"/>
      <c r="BK56" s="246"/>
      <c r="BL56" s="246"/>
      <c r="BM56" s="246"/>
      <c r="BN56" s="246"/>
      <c r="BO56" s="259"/>
      <c r="BP56" s="259"/>
      <c r="BQ56" s="256">
        <v>50</v>
      </c>
      <c r="BR56" s="257"/>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0"/>
    </row>
    <row r="57" spans="1:131" s="241" customFormat="1" ht="26.25" customHeight="1" x14ac:dyDescent="0.15">
      <c r="A57" s="255">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46"/>
      <c r="BK57" s="246"/>
      <c r="BL57" s="246"/>
      <c r="BM57" s="246"/>
      <c r="BN57" s="246"/>
      <c r="BO57" s="259"/>
      <c r="BP57" s="259"/>
      <c r="BQ57" s="256">
        <v>51</v>
      </c>
      <c r="BR57" s="257"/>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0"/>
    </row>
    <row r="58" spans="1:131" s="241" customFormat="1" ht="26.25" customHeight="1" x14ac:dyDescent="0.15">
      <c r="A58" s="255">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46"/>
      <c r="BK58" s="246"/>
      <c r="BL58" s="246"/>
      <c r="BM58" s="246"/>
      <c r="BN58" s="246"/>
      <c r="BO58" s="259"/>
      <c r="BP58" s="259"/>
      <c r="BQ58" s="256">
        <v>52</v>
      </c>
      <c r="BR58" s="257"/>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0"/>
    </row>
    <row r="59" spans="1:131" s="241" customFormat="1" ht="26.25" customHeight="1" x14ac:dyDescent="0.15">
      <c r="A59" s="255">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46"/>
      <c r="BK59" s="246"/>
      <c r="BL59" s="246"/>
      <c r="BM59" s="246"/>
      <c r="BN59" s="246"/>
      <c r="BO59" s="259"/>
      <c r="BP59" s="259"/>
      <c r="BQ59" s="256">
        <v>53</v>
      </c>
      <c r="BR59" s="257"/>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0"/>
    </row>
    <row r="60" spans="1:131" s="241" customFormat="1" ht="26.25" customHeight="1" x14ac:dyDescent="0.15">
      <c r="A60" s="255">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46"/>
      <c r="BK60" s="246"/>
      <c r="BL60" s="246"/>
      <c r="BM60" s="246"/>
      <c r="BN60" s="246"/>
      <c r="BO60" s="259"/>
      <c r="BP60" s="259"/>
      <c r="BQ60" s="256">
        <v>54</v>
      </c>
      <c r="BR60" s="257"/>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0"/>
    </row>
    <row r="61" spans="1:131" s="241" customFormat="1" ht="26.25" customHeight="1" thickBot="1" x14ac:dyDescent="0.2">
      <c r="A61" s="255">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46"/>
      <c r="BK61" s="246"/>
      <c r="BL61" s="246"/>
      <c r="BM61" s="246"/>
      <c r="BN61" s="246"/>
      <c r="BO61" s="259"/>
      <c r="BP61" s="259"/>
      <c r="BQ61" s="256">
        <v>55</v>
      </c>
      <c r="BR61" s="257"/>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0"/>
    </row>
    <row r="62" spans="1:131" s="241" customFormat="1" ht="26.25" customHeight="1" x14ac:dyDescent="0.15">
      <c r="A62" s="255">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405</v>
      </c>
      <c r="BK62" s="848"/>
      <c r="BL62" s="848"/>
      <c r="BM62" s="848"/>
      <c r="BN62" s="849"/>
      <c r="BO62" s="259"/>
      <c r="BP62" s="259"/>
      <c r="BQ62" s="256">
        <v>56</v>
      </c>
      <c r="BR62" s="257"/>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0"/>
    </row>
    <row r="63" spans="1:131" s="241" customFormat="1" ht="26.25" customHeight="1" thickBot="1" x14ac:dyDescent="0.2">
      <c r="A63" s="258" t="s">
        <v>385</v>
      </c>
      <c r="B63" s="832" t="s">
        <v>406</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15</v>
      </c>
      <c r="AG63" s="883"/>
      <c r="AH63" s="883"/>
      <c r="AI63" s="883"/>
      <c r="AJ63" s="884"/>
      <c r="AK63" s="885"/>
      <c r="AL63" s="880"/>
      <c r="AM63" s="880"/>
      <c r="AN63" s="880"/>
      <c r="AO63" s="880"/>
      <c r="AP63" s="883">
        <v>800</v>
      </c>
      <c r="AQ63" s="883"/>
      <c r="AR63" s="883"/>
      <c r="AS63" s="883"/>
      <c r="AT63" s="883"/>
      <c r="AU63" s="883">
        <v>527</v>
      </c>
      <c r="AV63" s="883"/>
      <c r="AW63" s="883"/>
      <c r="AX63" s="883"/>
      <c r="AY63" s="883"/>
      <c r="AZ63" s="887"/>
      <c r="BA63" s="887"/>
      <c r="BB63" s="887"/>
      <c r="BC63" s="887"/>
      <c r="BD63" s="887"/>
      <c r="BE63" s="888"/>
      <c r="BF63" s="888"/>
      <c r="BG63" s="888"/>
      <c r="BH63" s="888"/>
      <c r="BI63" s="889"/>
      <c r="BJ63" s="890" t="s">
        <v>407</v>
      </c>
      <c r="BK63" s="891"/>
      <c r="BL63" s="891"/>
      <c r="BM63" s="891"/>
      <c r="BN63" s="892"/>
      <c r="BO63" s="259"/>
      <c r="BP63" s="259"/>
      <c r="BQ63" s="256">
        <v>57</v>
      </c>
      <c r="BR63" s="257"/>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0"/>
    </row>
    <row r="65" spans="1:131" s="241" customFormat="1" ht="26.25" customHeight="1" thickBot="1" x14ac:dyDescent="0.2">
      <c r="A65" s="246" t="s">
        <v>408</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0"/>
    </row>
    <row r="66" spans="1:131" s="241" customFormat="1" ht="26.25" customHeight="1" x14ac:dyDescent="0.15">
      <c r="A66" s="782" t="s">
        <v>409</v>
      </c>
      <c r="B66" s="783"/>
      <c r="C66" s="783"/>
      <c r="D66" s="783"/>
      <c r="E66" s="783"/>
      <c r="F66" s="783"/>
      <c r="G66" s="783"/>
      <c r="H66" s="783"/>
      <c r="I66" s="783"/>
      <c r="J66" s="783"/>
      <c r="K66" s="783"/>
      <c r="L66" s="783"/>
      <c r="M66" s="783"/>
      <c r="N66" s="783"/>
      <c r="O66" s="783"/>
      <c r="P66" s="784"/>
      <c r="Q66" s="759" t="s">
        <v>390</v>
      </c>
      <c r="R66" s="760"/>
      <c r="S66" s="760"/>
      <c r="T66" s="760"/>
      <c r="U66" s="761"/>
      <c r="V66" s="759" t="s">
        <v>391</v>
      </c>
      <c r="W66" s="760"/>
      <c r="X66" s="760"/>
      <c r="Y66" s="760"/>
      <c r="Z66" s="761"/>
      <c r="AA66" s="759" t="s">
        <v>410</v>
      </c>
      <c r="AB66" s="760"/>
      <c r="AC66" s="760"/>
      <c r="AD66" s="760"/>
      <c r="AE66" s="761"/>
      <c r="AF66" s="893" t="s">
        <v>393</v>
      </c>
      <c r="AG66" s="855"/>
      <c r="AH66" s="855"/>
      <c r="AI66" s="855"/>
      <c r="AJ66" s="894"/>
      <c r="AK66" s="759" t="s">
        <v>411</v>
      </c>
      <c r="AL66" s="783"/>
      <c r="AM66" s="783"/>
      <c r="AN66" s="783"/>
      <c r="AO66" s="784"/>
      <c r="AP66" s="759" t="s">
        <v>412</v>
      </c>
      <c r="AQ66" s="760"/>
      <c r="AR66" s="760"/>
      <c r="AS66" s="760"/>
      <c r="AT66" s="761"/>
      <c r="AU66" s="759" t="s">
        <v>413</v>
      </c>
      <c r="AV66" s="760"/>
      <c r="AW66" s="760"/>
      <c r="AX66" s="760"/>
      <c r="AY66" s="761"/>
      <c r="AZ66" s="759" t="s">
        <v>371</v>
      </c>
      <c r="BA66" s="760"/>
      <c r="BB66" s="760"/>
      <c r="BC66" s="760"/>
      <c r="BD66" s="771"/>
      <c r="BE66" s="259"/>
      <c r="BF66" s="259"/>
      <c r="BG66" s="259"/>
      <c r="BH66" s="259"/>
      <c r="BI66" s="259"/>
      <c r="BJ66" s="259"/>
      <c r="BK66" s="259"/>
      <c r="BL66" s="259"/>
      <c r="BM66" s="259"/>
      <c r="BN66" s="259"/>
      <c r="BO66" s="259"/>
      <c r="BP66" s="259"/>
      <c r="BQ66" s="256">
        <v>60</v>
      </c>
      <c r="BR66" s="261"/>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0"/>
    </row>
    <row r="67" spans="1:131" s="241"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59"/>
      <c r="BF67" s="259"/>
      <c r="BG67" s="259"/>
      <c r="BH67" s="259"/>
      <c r="BI67" s="259"/>
      <c r="BJ67" s="259"/>
      <c r="BK67" s="259"/>
      <c r="BL67" s="259"/>
      <c r="BM67" s="259"/>
      <c r="BN67" s="259"/>
      <c r="BO67" s="259"/>
      <c r="BP67" s="259"/>
      <c r="BQ67" s="256">
        <v>61</v>
      </c>
      <c r="BR67" s="261"/>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0"/>
    </row>
    <row r="68" spans="1:131" s="241" customFormat="1" ht="26.25" customHeight="1" thickTop="1" x14ac:dyDescent="0.15">
      <c r="A68" s="252">
        <v>1</v>
      </c>
      <c r="B68" s="910" t="s">
        <v>570</v>
      </c>
      <c r="C68" s="911"/>
      <c r="D68" s="911"/>
      <c r="E68" s="911"/>
      <c r="F68" s="911"/>
      <c r="G68" s="911"/>
      <c r="H68" s="911"/>
      <c r="I68" s="911"/>
      <c r="J68" s="911"/>
      <c r="K68" s="911"/>
      <c r="L68" s="911"/>
      <c r="M68" s="911"/>
      <c r="N68" s="911"/>
      <c r="O68" s="911"/>
      <c r="P68" s="912"/>
      <c r="Q68" s="913">
        <v>2429</v>
      </c>
      <c r="R68" s="907"/>
      <c r="S68" s="907"/>
      <c r="T68" s="907"/>
      <c r="U68" s="907"/>
      <c r="V68" s="907">
        <v>2393</v>
      </c>
      <c r="W68" s="907"/>
      <c r="X68" s="907"/>
      <c r="Y68" s="907"/>
      <c r="Z68" s="907"/>
      <c r="AA68" s="907">
        <v>36</v>
      </c>
      <c r="AB68" s="907"/>
      <c r="AC68" s="907"/>
      <c r="AD68" s="907"/>
      <c r="AE68" s="907"/>
      <c r="AF68" s="907">
        <v>36</v>
      </c>
      <c r="AG68" s="907"/>
      <c r="AH68" s="907"/>
      <c r="AI68" s="907"/>
      <c r="AJ68" s="907"/>
      <c r="AK68" s="907" t="s">
        <v>577</v>
      </c>
      <c r="AL68" s="907"/>
      <c r="AM68" s="907"/>
      <c r="AN68" s="907"/>
      <c r="AO68" s="907"/>
      <c r="AP68" s="907">
        <v>681</v>
      </c>
      <c r="AQ68" s="907"/>
      <c r="AR68" s="907"/>
      <c r="AS68" s="907"/>
      <c r="AT68" s="907"/>
      <c r="AU68" s="907">
        <v>108</v>
      </c>
      <c r="AV68" s="907"/>
      <c r="AW68" s="907"/>
      <c r="AX68" s="907"/>
      <c r="AY68" s="907"/>
      <c r="AZ68" s="908"/>
      <c r="BA68" s="908"/>
      <c r="BB68" s="908"/>
      <c r="BC68" s="908"/>
      <c r="BD68" s="909"/>
      <c r="BE68" s="259"/>
      <c r="BF68" s="259"/>
      <c r="BG68" s="259"/>
      <c r="BH68" s="259"/>
      <c r="BI68" s="259"/>
      <c r="BJ68" s="259"/>
      <c r="BK68" s="259"/>
      <c r="BL68" s="259"/>
      <c r="BM68" s="259"/>
      <c r="BN68" s="259"/>
      <c r="BO68" s="259"/>
      <c r="BP68" s="259"/>
      <c r="BQ68" s="256">
        <v>62</v>
      </c>
      <c r="BR68" s="261"/>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0"/>
    </row>
    <row r="69" spans="1:131" s="241" customFormat="1" ht="26.25" customHeight="1" x14ac:dyDescent="0.15">
      <c r="A69" s="255">
        <v>2</v>
      </c>
      <c r="B69" s="914" t="s">
        <v>571</v>
      </c>
      <c r="C69" s="915"/>
      <c r="D69" s="915"/>
      <c r="E69" s="915"/>
      <c r="F69" s="915"/>
      <c r="G69" s="915"/>
      <c r="H69" s="915"/>
      <c r="I69" s="915"/>
      <c r="J69" s="915"/>
      <c r="K69" s="915"/>
      <c r="L69" s="915"/>
      <c r="M69" s="915"/>
      <c r="N69" s="915"/>
      <c r="O69" s="915"/>
      <c r="P69" s="916"/>
      <c r="Q69" s="917">
        <v>30</v>
      </c>
      <c r="R69" s="872"/>
      <c r="S69" s="872"/>
      <c r="T69" s="872"/>
      <c r="U69" s="872"/>
      <c r="V69" s="872">
        <v>29</v>
      </c>
      <c r="W69" s="872"/>
      <c r="X69" s="872"/>
      <c r="Y69" s="872"/>
      <c r="Z69" s="872"/>
      <c r="AA69" s="872">
        <v>1</v>
      </c>
      <c r="AB69" s="872"/>
      <c r="AC69" s="872"/>
      <c r="AD69" s="872"/>
      <c r="AE69" s="872"/>
      <c r="AF69" s="872">
        <v>1</v>
      </c>
      <c r="AG69" s="872"/>
      <c r="AH69" s="872"/>
      <c r="AI69" s="872"/>
      <c r="AJ69" s="872"/>
      <c r="AK69" s="872" t="s">
        <v>577</v>
      </c>
      <c r="AL69" s="872"/>
      <c r="AM69" s="872"/>
      <c r="AN69" s="872"/>
      <c r="AO69" s="872"/>
      <c r="AP69" s="872" t="s">
        <v>577</v>
      </c>
      <c r="AQ69" s="872"/>
      <c r="AR69" s="872"/>
      <c r="AS69" s="872"/>
      <c r="AT69" s="872"/>
      <c r="AU69" s="872" t="s">
        <v>577</v>
      </c>
      <c r="AV69" s="872"/>
      <c r="AW69" s="872"/>
      <c r="AX69" s="872"/>
      <c r="AY69" s="872"/>
      <c r="AZ69" s="918"/>
      <c r="BA69" s="918"/>
      <c r="BB69" s="918"/>
      <c r="BC69" s="918"/>
      <c r="BD69" s="919"/>
      <c r="BE69" s="259"/>
      <c r="BF69" s="259"/>
      <c r="BG69" s="259"/>
      <c r="BH69" s="259"/>
      <c r="BI69" s="259"/>
      <c r="BJ69" s="259"/>
      <c r="BK69" s="259"/>
      <c r="BL69" s="259"/>
      <c r="BM69" s="259"/>
      <c r="BN69" s="259"/>
      <c r="BO69" s="259"/>
      <c r="BP69" s="259"/>
      <c r="BQ69" s="256">
        <v>63</v>
      </c>
      <c r="BR69" s="261"/>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0"/>
    </row>
    <row r="70" spans="1:131" s="241" customFormat="1" ht="26.25" customHeight="1" x14ac:dyDescent="0.15">
      <c r="A70" s="255">
        <v>3</v>
      </c>
      <c r="B70" s="914"/>
      <c r="C70" s="915"/>
      <c r="D70" s="915"/>
      <c r="E70" s="915"/>
      <c r="F70" s="915"/>
      <c r="G70" s="915"/>
      <c r="H70" s="915"/>
      <c r="I70" s="915"/>
      <c r="J70" s="915"/>
      <c r="K70" s="915"/>
      <c r="L70" s="915"/>
      <c r="M70" s="915"/>
      <c r="N70" s="915"/>
      <c r="O70" s="915"/>
      <c r="P70" s="916"/>
      <c r="Q70" s="917"/>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2"/>
      <c r="AY70" s="872"/>
      <c r="AZ70" s="918"/>
      <c r="BA70" s="918"/>
      <c r="BB70" s="918"/>
      <c r="BC70" s="918"/>
      <c r="BD70" s="919"/>
      <c r="BE70" s="259"/>
      <c r="BF70" s="259"/>
      <c r="BG70" s="259"/>
      <c r="BH70" s="259"/>
      <c r="BI70" s="259"/>
      <c r="BJ70" s="259"/>
      <c r="BK70" s="259"/>
      <c r="BL70" s="259"/>
      <c r="BM70" s="259"/>
      <c r="BN70" s="259"/>
      <c r="BO70" s="259"/>
      <c r="BP70" s="259"/>
      <c r="BQ70" s="256">
        <v>64</v>
      </c>
      <c r="BR70" s="261"/>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0"/>
    </row>
    <row r="71" spans="1:131" s="241" customFormat="1" ht="26.25" customHeight="1" x14ac:dyDescent="0.15">
      <c r="A71" s="255">
        <v>4</v>
      </c>
      <c r="B71" s="914"/>
      <c r="C71" s="915"/>
      <c r="D71" s="915"/>
      <c r="E71" s="915"/>
      <c r="F71" s="915"/>
      <c r="G71" s="915"/>
      <c r="H71" s="915"/>
      <c r="I71" s="915"/>
      <c r="J71" s="915"/>
      <c r="K71" s="915"/>
      <c r="L71" s="915"/>
      <c r="M71" s="915"/>
      <c r="N71" s="915"/>
      <c r="O71" s="915"/>
      <c r="P71" s="916"/>
      <c r="Q71" s="917"/>
      <c r="R71" s="872"/>
      <c r="S71" s="872"/>
      <c r="T71" s="872"/>
      <c r="U71" s="872"/>
      <c r="V71" s="872"/>
      <c r="W71" s="872"/>
      <c r="X71" s="872"/>
      <c r="Y71" s="872"/>
      <c r="Z71" s="872"/>
      <c r="AA71" s="872"/>
      <c r="AB71" s="872"/>
      <c r="AC71" s="872"/>
      <c r="AD71" s="872"/>
      <c r="AE71" s="872"/>
      <c r="AF71" s="872"/>
      <c r="AG71" s="872"/>
      <c r="AH71" s="872"/>
      <c r="AI71" s="872"/>
      <c r="AJ71" s="872"/>
      <c r="AK71" s="872"/>
      <c r="AL71" s="872"/>
      <c r="AM71" s="872"/>
      <c r="AN71" s="872"/>
      <c r="AO71" s="872"/>
      <c r="AP71" s="872"/>
      <c r="AQ71" s="872"/>
      <c r="AR71" s="872"/>
      <c r="AS71" s="872"/>
      <c r="AT71" s="872"/>
      <c r="AU71" s="872"/>
      <c r="AV71" s="872"/>
      <c r="AW71" s="872"/>
      <c r="AX71" s="872"/>
      <c r="AY71" s="872"/>
      <c r="AZ71" s="918"/>
      <c r="BA71" s="918"/>
      <c r="BB71" s="918"/>
      <c r="BC71" s="918"/>
      <c r="BD71" s="919"/>
      <c r="BE71" s="259"/>
      <c r="BF71" s="259"/>
      <c r="BG71" s="259"/>
      <c r="BH71" s="259"/>
      <c r="BI71" s="259"/>
      <c r="BJ71" s="259"/>
      <c r="BK71" s="259"/>
      <c r="BL71" s="259"/>
      <c r="BM71" s="259"/>
      <c r="BN71" s="259"/>
      <c r="BO71" s="259"/>
      <c r="BP71" s="259"/>
      <c r="BQ71" s="256">
        <v>65</v>
      </c>
      <c r="BR71" s="261"/>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0"/>
    </row>
    <row r="72" spans="1:131" s="241" customFormat="1" ht="26.25" customHeight="1" x14ac:dyDescent="0.15">
      <c r="A72" s="255">
        <v>5</v>
      </c>
      <c r="B72" s="914"/>
      <c r="C72" s="915"/>
      <c r="D72" s="915"/>
      <c r="E72" s="915"/>
      <c r="F72" s="915"/>
      <c r="G72" s="915"/>
      <c r="H72" s="915"/>
      <c r="I72" s="915"/>
      <c r="J72" s="915"/>
      <c r="K72" s="915"/>
      <c r="L72" s="915"/>
      <c r="M72" s="915"/>
      <c r="N72" s="915"/>
      <c r="O72" s="915"/>
      <c r="P72" s="916"/>
      <c r="Q72" s="917"/>
      <c r="R72" s="872"/>
      <c r="S72" s="872"/>
      <c r="T72" s="872"/>
      <c r="U72" s="872"/>
      <c r="V72" s="872"/>
      <c r="W72" s="872"/>
      <c r="X72" s="872"/>
      <c r="Y72" s="872"/>
      <c r="Z72" s="872"/>
      <c r="AA72" s="872"/>
      <c r="AB72" s="872"/>
      <c r="AC72" s="872"/>
      <c r="AD72" s="872"/>
      <c r="AE72" s="872"/>
      <c r="AF72" s="872"/>
      <c r="AG72" s="872"/>
      <c r="AH72" s="872"/>
      <c r="AI72" s="872"/>
      <c r="AJ72" s="872"/>
      <c r="AK72" s="872"/>
      <c r="AL72" s="872"/>
      <c r="AM72" s="872"/>
      <c r="AN72" s="872"/>
      <c r="AO72" s="872"/>
      <c r="AP72" s="872"/>
      <c r="AQ72" s="872"/>
      <c r="AR72" s="872"/>
      <c r="AS72" s="872"/>
      <c r="AT72" s="872"/>
      <c r="AU72" s="872"/>
      <c r="AV72" s="872"/>
      <c r="AW72" s="872"/>
      <c r="AX72" s="872"/>
      <c r="AY72" s="872"/>
      <c r="AZ72" s="918"/>
      <c r="BA72" s="918"/>
      <c r="BB72" s="918"/>
      <c r="BC72" s="918"/>
      <c r="BD72" s="919"/>
      <c r="BE72" s="259"/>
      <c r="BF72" s="259"/>
      <c r="BG72" s="259"/>
      <c r="BH72" s="259"/>
      <c r="BI72" s="259"/>
      <c r="BJ72" s="259"/>
      <c r="BK72" s="259"/>
      <c r="BL72" s="259"/>
      <c r="BM72" s="259"/>
      <c r="BN72" s="259"/>
      <c r="BO72" s="259"/>
      <c r="BP72" s="259"/>
      <c r="BQ72" s="256">
        <v>66</v>
      </c>
      <c r="BR72" s="261"/>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0"/>
    </row>
    <row r="73" spans="1:131" s="241" customFormat="1" ht="26.25" customHeight="1" x14ac:dyDescent="0.15">
      <c r="A73" s="255">
        <v>6</v>
      </c>
      <c r="B73" s="914"/>
      <c r="C73" s="915"/>
      <c r="D73" s="915"/>
      <c r="E73" s="915"/>
      <c r="F73" s="915"/>
      <c r="G73" s="915"/>
      <c r="H73" s="915"/>
      <c r="I73" s="915"/>
      <c r="J73" s="915"/>
      <c r="K73" s="915"/>
      <c r="L73" s="915"/>
      <c r="M73" s="915"/>
      <c r="N73" s="915"/>
      <c r="O73" s="915"/>
      <c r="P73" s="916"/>
      <c r="Q73" s="917"/>
      <c r="R73" s="872"/>
      <c r="S73" s="872"/>
      <c r="T73" s="872"/>
      <c r="U73" s="872"/>
      <c r="V73" s="872"/>
      <c r="W73" s="872"/>
      <c r="X73" s="872"/>
      <c r="Y73" s="872"/>
      <c r="Z73" s="872"/>
      <c r="AA73" s="872"/>
      <c r="AB73" s="872"/>
      <c r="AC73" s="872"/>
      <c r="AD73" s="872"/>
      <c r="AE73" s="872"/>
      <c r="AF73" s="872"/>
      <c r="AG73" s="872"/>
      <c r="AH73" s="872"/>
      <c r="AI73" s="872"/>
      <c r="AJ73" s="872"/>
      <c r="AK73" s="872"/>
      <c r="AL73" s="872"/>
      <c r="AM73" s="872"/>
      <c r="AN73" s="872"/>
      <c r="AO73" s="872"/>
      <c r="AP73" s="872"/>
      <c r="AQ73" s="872"/>
      <c r="AR73" s="872"/>
      <c r="AS73" s="872"/>
      <c r="AT73" s="872"/>
      <c r="AU73" s="872"/>
      <c r="AV73" s="872"/>
      <c r="AW73" s="872"/>
      <c r="AX73" s="872"/>
      <c r="AY73" s="872"/>
      <c r="AZ73" s="918"/>
      <c r="BA73" s="918"/>
      <c r="BB73" s="918"/>
      <c r="BC73" s="918"/>
      <c r="BD73" s="919"/>
      <c r="BE73" s="259"/>
      <c r="BF73" s="259"/>
      <c r="BG73" s="259"/>
      <c r="BH73" s="259"/>
      <c r="BI73" s="259"/>
      <c r="BJ73" s="259"/>
      <c r="BK73" s="259"/>
      <c r="BL73" s="259"/>
      <c r="BM73" s="259"/>
      <c r="BN73" s="259"/>
      <c r="BO73" s="259"/>
      <c r="BP73" s="259"/>
      <c r="BQ73" s="256">
        <v>67</v>
      </c>
      <c r="BR73" s="261"/>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0"/>
    </row>
    <row r="74" spans="1:131" s="241" customFormat="1" ht="26.25" customHeight="1" x14ac:dyDescent="0.15">
      <c r="A74" s="255">
        <v>7</v>
      </c>
      <c r="B74" s="914"/>
      <c r="C74" s="915"/>
      <c r="D74" s="915"/>
      <c r="E74" s="915"/>
      <c r="F74" s="915"/>
      <c r="G74" s="915"/>
      <c r="H74" s="915"/>
      <c r="I74" s="915"/>
      <c r="J74" s="915"/>
      <c r="K74" s="915"/>
      <c r="L74" s="915"/>
      <c r="M74" s="915"/>
      <c r="N74" s="915"/>
      <c r="O74" s="915"/>
      <c r="P74" s="916"/>
      <c r="Q74" s="917"/>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18"/>
      <c r="BA74" s="918"/>
      <c r="BB74" s="918"/>
      <c r="BC74" s="918"/>
      <c r="BD74" s="919"/>
      <c r="BE74" s="259"/>
      <c r="BF74" s="259"/>
      <c r="BG74" s="259"/>
      <c r="BH74" s="259"/>
      <c r="BI74" s="259"/>
      <c r="BJ74" s="259"/>
      <c r="BK74" s="259"/>
      <c r="BL74" s="259"/>
      <c r="BM74" s="259"/>
      <c r="BN74" s="259"/>
      <c r="BO74" s="259"/>
      <c r="BP74" s="259"/>
      <c r="BQ74" s="256">
        <v>68</v>
      </c>
      <c r="BR74" s="261"/>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0"/>
    </row>
    <row r="75" spans="1:131" s="241" customFormat="1" ht="26.25" customHeight="1" x14ac:dyDescent="0.15">
      <c r="A75" s="255">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259"/>
      <c r="BF75" s="259"/>
      <c r="BG75" s="259"/>
      <c r="BH75" s="259"/>
      <c r="BI75" s="259"/>
      <c r="BJ75" s="259"/>
      <c r="BK75" s="259"/>
      <c r="BL75" s="259"/>
      <c r="BM75" s="259"/>
      <c r="BN75" s="259"/>
      <c r="BO75" s="259"/>
      <c r="BP75" s="259"/>
      <c r="BQ75" s="256">
        <v>69</v>
      </c>
      <c r="BR75" s="261"/>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0"/>
    </row>
    <row r="76" spans="1:131" s="241" customFormat="1" ht="26.25" customHeight="1" x14ac:dyDescent="0.15">
      <c r="A76" s="255">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59"/>
      <c r="BF76" s="259"/>
      <c r="BG76" s="259"/>
      <c r="BH76" s="259"/>
      <c r="BI76" s="259"/>
      <c r="BJ76" s="259"/>
      <c r="BK76" s="259"/>
      <c r="BL76" s="259"/>
      <c r="BM76" s="259"/>
      <c r="BN76" s="259"/>
      <c r="BO76" s="259"/>
      <c r="BP76" s="259"/>
      <c r="BQ76" s="256">
        <v>70</v>
      </c>
      <c r="BR76" s="261"/>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0"/>
    </row>
    <row r="77" spans="1:131" s="241" customFormat="1" ht="26.25" customHeight="1" x14ac:dyDescent="0.15">
      <c r="A77" s="255">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59"/>
      <c r="BF77" s="259"/>
      <c r="BG77" s="259"/>
      <c r="BH77" s="259"/>
      <c r="BI77" s="259"/>
      <c r="BJ77" s="259"/>
      <c r="BK77" s="259"/>
      <c r="BL77" s="259"/>
      <c r="BM77" s="259"/>
      <c r="BN77" s="259"/>
      <c r="BO77" s="259"/>
      <c r="BP77" s="259"/>
      <c r="BQ77" s="256">
        <v>71</v>
      </c>
      <c r="BR77" s="261"/>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0"/>
    </row>
    <row r="78" spans="1:131" s="241" customFormat="1" ht="26.25" customHeight="1" x14ac:dyDescent="0.15">
      <c r="A78" s="255">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59"/>
      <c r="BF78" s="259"/>
      <c r="BG78" s="259"/>
      <c r="BH78" s="259"/>
      <c r="BI78" s="259"/>
      <c r="BJ78" s="262"/>
      <c r="BK78" s="262"/>
      <c r="BL78" s="262"/>
      <c r="BM78" s="262"/>
      <c r="BN78" s="262"/>
      <c r="BO78" s="259"/>
      <c r="BP78" s="259"/>
      <c r="BQ78" s="256">
        <v>72</v>
      </c>
      <c r="BR78" s="261"/>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0"/>
    </row>
    <row r="79" spans="1:131" s="241" customFormat="1" ht="26.25" customHeight="1" x14ac:dyDescent="0.15">
      <c r="A79" s="255">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59"/>
      <c r="BF79" s="259"/>
      <c r="BG79" s="259"/>
      <c r="BH79" s="259"/>
      <c r="BI79" s="259"/>
      <c r="BJ79" s="262"/>
      <c r="BK79" s="262"/>
      <c r="BL79" s="262"/>
      <c r="BM79" s="262"/>
      <c r="BN79" s="262"/>
      <c r="BO79" s="259"/>
      <c r="BP79" s="259"/>
      <c r="BQ79" s="256">
        <v>73</v>
      </c>
      <c r="BR79" s="261"/>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0"/>
    </row>
    <row r="80" spans="1:131" s="241" customFormat="1" ht="26.25" customHeight="1" x14ac:dyDescent="0.15">
      <c r="A80" s="255">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59"/>
      <c r="BF80" s="259"/>
      <c r="BG80" s="259"/>
      <c r="BH80" s="259"/>
      <c r="BI80" s="259"/>
      <c r="BJ80" s="259"/>
      <c r="BK80" s="259"/>
      <c r="BL80" s="259"/>
      <c r="BM80" s="259"/>
      <c r="BN80" s="259"/>
      <c r="BO80" s="259"/>
      <c r="BP80" s="259"/>
      <c r="BQ80" s="256">
        <v>74</v>
      </c>
      <c r="BR80" s="261"/>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0"/>
    </row>
    <row r="81" spans="1:131" s="241" customFormat="1" ht="26.25" customHeight="1" x14ac:dyDescent="0.15">
      <c r="A81" s="255">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59"/>
      <c r="BF81" s="259"/>
      <c r="BG81" s="259"/>
      <c r="BH81" s="259"/>
      <c r="BI81" s="259"/>
      <c r="BJ81" s="259"/>
      <c r="BK81" s="259"/>
      <c r="BL81" s="259"/>
      <c r="BM81" s="259"/>
      <c r="BN81" s="259"/>
      <c r="BO81" s="259"/>
      <c r="BP81" s="259"/>
      <c r="BQ81" s="256">
        <v>75</v>
      </c>
      <c r="BR81" s="261"/>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0"/>
    </row>
    <row r="82" spans="1:131" s="241" customFormat="1" ht="26.25" customHeight="1" x14ac:dyDescent="0.15">
      <c r="A82" s="255">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59"/>
      <c r="BF82" s="259"/>
      <c r="BG82" s="259"/>
      <c r="BH82" s="259"/>
      <c r="BI82" s="259"/>
      <c r="BJ82" s="259"/>
      <c r="BK82" s="259"/>
      <c r="BL82" s="259"/>
      <c r="BM82" s="259"/>
      <c r="BN82" s="259"/>
      <c r="BO82" s="259"/>
      <c r="BP82" s="259"/>
      <c r="BQ82" s="256">
        <v>76</v>
      </c>
      <c r="BR82" s="261"/>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0"/>
    </row>
    <row r="83" spans="1:131" s="241" customFormat="1" ht="26.25" customHeight="1" x14ac:dyDescent="0.15">
      <c r="A83" s="255">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59"/>
      <c r="BF83" s="259"/>
      <c r="BG83" s="259"/>
      <c r="BH83" s="259"/>
      <c r="BI83" s="259"/>
      <c r="BJ83" s="259"/>
      <c r="BK83" s="259"/>
      <c r="BL83" s="259"/>
      <c r="BM83" s="259"/>
      <c r="BN83" s="259"/>
      <c r="BO83" s="259"/>
      <c r="BP83" s="259"/>
      <c r="BQ83" s="256">
        <v>77</v>
      </c>
      <c r="BR83" s="261"/>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0"/>
    </row>
    <row r="84" spans="1:131" s="241" customFormat="1" ht="26.25" customHeight="1" x14ac:dyDescent="0.15">
      <c r="A84" s="255">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59"/>
      <c r="BF84" s="259"/>
      <c r="BG84" s="259"/>
      <c r="BH84" s="259"/>
      <c r="BI84" s="259"/>
      <c r="BJ84" s="259"/>
      <c r="BK84" s="259"/>
      <c r="BL84" s="259"/>
      <c r="BM84" s="259"/>
      <c r="BN84" s="259"/>
      <c r="BO84" s="259"/>
      <c r="BP84" s="259"/>
      <c r="BQ84" s="256">
        <v>78</v>
      </c>
      <c r="BR84" s="261"/>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0"/>
    </row>
    <row r="85" spans="1:131" s="241" customFormat="1" ht="26.25" customHeight="1" x14ac:dyDescent="0.15">
      <c r="A85" s="255">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59"/>
      <c r="BF85" s="259"/>
      <c r="BG85" s="259"/>
      <c r="BH85" s="259"/>
      <c r="BI85" s="259"/>
      <c r="BJ85" s="259"/>
      <c r="BK85" s="259"/>
      <c r="BL85" s="259"/>
      <c r="BM85" s="259"/>
      <c r="BN85" s="259"/>
      <c r="BO85" s="259"/>
      <c r="BP85" s="259"/>
      <c r="BQ85" s="256">
        <v>79</v>
      </c>
      <c r="BR85" s="261"/>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0"/>
    </row>
    <row r="86" spans="1:131" s="241" customFormat="1" ht="26.25" customHeight="1" x14ac:dyDescent="0.15">
      <c r="A86" s="255">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59"/>
      <c r="BF86" s="259"/>
      <c r="BG86" s="259"/>
      <c r="BH86" s="259"/>
      <c r="BI86" s="259"/>
      <c r="BJ86" s="259"/>
      <c r="BK86" s="259"/>
      <c r="BL86" s="259"/>
      <c r="BM86" s="259"/>
      <c r="BN86" s="259"/>
      <c r="BO86" s="259"/>
      <c r="BP86" s="259"/>
      <c r="BQ86" s="256">
        <v>80</v>
      </c>
      <c r="BR86" s="261"/>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0"/>
    </row>
    <row r="87" spans="1:131" s="241" customFormat="1" ht="26.25" customHeight="1" x14ac:dyDescent="0.15">
      <c r="A87" s="263">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59"/>
      <c r="BF87" s="259"/>
      <c r="BG87" s="259"/>
      <c r="BH87" s="259"/>
      <c r="BI87" s="259"/>
      <c r="BJ87" s="259"/>
      <c r="BK87" s="259"/>
      <c r="BL87" s="259"/>
      <c r="BM87" s="259"/>
      <c r="BN87" s="259"/>
      <c r="BO87" s="259"/>
      <c r="BP87" s="259"/>
      <c r="BQ87" s="256">
        <v>81</v>
      </c>
      <c r="BR87" s="261"/>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0"/>
    </row>
    <row r="88" spans="1:131" s="241" customFormat="1" ht="26.25" customHeight="1" thickBot="1" x14ac:dyDescent="0.2">
      <c r="A88" s="258" t="s">
        <v>385</v>
      </c>
      <c r="B88" s="832" t="s">
        <v>414</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37</v>
      </c>
      <c r="AG88" s="883"/>
      <c r="AH88" s="883"/>
      <c r="AI88" s="883"/>
      <c r="AJ88" s="883"/>
      <c r="AK88" s="880"/>
      <c r="AL88" s="880"/>
      <c r="AM88" s="880"/>
      <c r="AN88" s="880"/>
      <c r="AO88" s="880"/>
      <c r="AP88" s="883">
        <v>681</v>
      </c>
      <c r="AQ88" s="883"/>
      <c r="AR88" s="883"/>
      <c r="AS88" s="883"/>
      <c r="AT88" s="883"/>
      <c r="AU88" s="883">
        <v>108</v>
      </c>
      <c r="AV88" s="883"/>
      <c r="AW88" s="883"/>
      <c r="AX88" s="883"/>
      <c r="AY88" s="883"/>
      <c r="AZ88" s="888"/>
      <c r="BA88" s="888"/>
      <c r="BB88" s="888"/>
      <c r="BC88" s="888"/>
      <c r="BD88" s="889"/>
      <c r="BE88" s="259"/>
      <c r="BF88" s="259"/>
      <c r="BG88" s="259"/>
      <c r="BH88" s="259"/>
      <c r="BI88" s="259"/>
      <c r="BJ88" s="259"/>
      <c r="BK88" s="259"/>
      <c r="BL88" s="259"/>
      <c r="BM88" s="259"/>
      <c r="BN88" s="259"/>
      <c r="BO88" s="259"/>
      <c r="BP88" s="259"/>
      <c r="BQ88" s="256">
        <v>82</v>
      </c>
      <c r="BR88" s="261"/>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385</v>
      </c>
      <c r="BR102" s="832" t="s">
        <v>415</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c r="CS102" s="891"/>
      <c r="CT102" s="891"/>
      <c r="CU102" s="891"/>
      <c r="CV102" s="934"/>
      <c r="CW102" s="933"/>
      <c r="CX102" s="891"/>
      <c r="CY102" s="891"/>
      <c r="CZ102" s="891"/>
      <c r="DA102" s="934"/>
      <c r="DB102" s="933"/>
      <c r="DC102" s="891"/>
      <c r="DD102" s="891"/>
      <c r="DE102" s="891"/>
      <c r="DF102" s="934"/>
      <c r="DG102" s="933"/>
      <c r="DH102" s="891"/>
      <c r="DI102" s="891"/>
      <c r="DJ102" s="891"/>
      <c r="DK102" s="934"/>
      <c r="DL102" s="933"/>
      <c r="DM102" s="891"/>
      <c r="DN102" s="891"/>
      <c r="DO102" s="891"/>
      <c r="DP102" s="934"/>
      <c r="DQ102" s="933"/>
      <c r="DR102" s="891"/>
      <c r="DS102" s="891"/>
      <c r="DT102" s="891"/>
      <c r="DU102" s="934"/>
      <c r="DV102" s="957"/>
      <c r="DW102" s="958"/>
      <c r="DX102" s="958"/>
      <c r="DY102" s="958"/>
      <c r="DZ102" s="959"/>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60" t="s">
        <v>416</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61" t="s">
        <v>417</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418</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419</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62" t="s">
        <v>420</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421</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0" customFormat="1" ht="26.25" customHeight="1" x14ac:dyDescent="0.15">
      <c r="A109" s="955" t="s">
        <v>422</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423</v>
      </c>
      <c r="AB109" s="936"/>
      <c r="AC109" s="936"/>
      <c r="AD109" s="936"/>
      <c r="AE109" s="937"/>
      <c r="AF109" s="935" t="s">
        <v>302</v>
      </c>
      <c r="AG109" s="936"/>
      <c r="AH109" s="936"/>
      <c r="AI109" s="936"/>
      <c r="AJ109" s="937"/>
      <c r="AK109" s="935" t="s">
        <v>301</v>
      </c>
      <c r="AL109" s="936"/>
      <c r="AM109" s="936"/>
      <c r="AN109" s="936"/>
      <c r="AO109" s="937"/>
      <c r="AP109" s="935" t="s">
        <v>424</v>
      </c>
      <c r="AQ109" s="936"/>
      <c r="AR109" s="936"/>
      <c r="AS109" s="936"/>
      <c r="AT109" s="938"/>
      <c r="AU109" s="955" t="s">
        <v>422</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423</v>
      </c>
      <c r="BR109" s="936"/>
      <c r="BS109" s="936"/>
      <c r="BT109" s="936"/>
      <c r="BU109" s="937"/>
      <c r="BV109" s="935" t="s">
        <v>302</v>
      </c>
      <c r="BW109" s="936"/>
      <c r="BX109" s="936"/>
      <c r="BY109" s="936"/>
      <c r="BZ109" s="937"/>
      <c r="CA109" s="935" t="s">
        <v>301</v>
      </c>
      <c r="CB109" s="936"/>
      <c r="CC109" s="936"/>
      <c r="CD109" s="936"/>
      <c r="CE109" s="937"/>
      <c r="CF109" s="956" t="s">
        <v>424</v>
      </c>
      <c r="CG109" s="956"/>
      <c r="CH109" s="956"/>
      <c r="CI109" s="956"/>
      <c r="CJ109" s="956"/>
      <c r="CK109" s="935" t="s">
        <v>425</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423</v>
      </c>
      <c r="DH109" s="936"/>
      <c r="DI109" s="936"/>
      <c r="DJ109" s="936"/>
      <c r="DK109" s="937"/>
      <c r="DL109" s="935" t="s">
        <v>302</v>
      </c>
      <c r="DM109" s="936"/>
      <c r="DN109" s="936"/>
      <c r="DO109" s="936"/>
      <c r="DP109" s="937"/>
      <c r="DQ109" s="935" t="s">
        <v>301</v>
      </c>
      <c r="DR109" s="936"/>
      <c r="DS109" s="936"/>
      <c r="DT109" s="936"/>
      <c r="DU109" s="937"/>
      <c r="DV109" s="935" t="s">
        <v>424</v>
      </c>
      <c r="DW109" s="936"/>
      <c r="DX109" s="936"/>
      <c r="DY109" s="936"/>
      <c r="DZ109" s="938"/>
    </row>
    <row r="110" spans="1:131" s="240" customFormat="1" ht="26.25" customHeight="1" x14ac:dyDescent="0.15">
      <c r="A110" s="939" t="s">
        <v>426</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275104</v>
      </c>
      <c r="AB110" s="943"/>
      <c r="AC110" s="943"/>
      <c r="AD110" s="943"/>
      <c r="AE110" s="944"/>
      <c r="AF110" s="945">
        <v>288420</v>
      </c>
      <c r="AG110" s="943"/>
      <c r="AH110" s="943"/>
      <c r="AI110" s="943"/>
      <c r="AJ110" s="944"/>
      <c r="AK110" s="945">
        <v>313181</v>
      </c>
      <c r="AL110" s="943"/>
      <c r="AM110" s="943"/>
      <c r="AN110" s="943"/>
      <c r="AO110" s="944"/>
      <c r="AP110" s="946">
        <v>23.8</v>
      </c>
      <c r="AQ110" s="947"/>
      <c r="AR110" s="947"/>
      <c r="AS110" s="947"/>
      <c r="AT110" s="948"/>
      <c r="AU110" s="949" t="s">
        <v>72</v>
      </c>
      <c r="AV110" s="950"/>
      <c r="AW110" s="950"/>
      <c r="AX110" s="950"/>
      <c r="AY110" s="950"/>
      <c r="AZ110" s="991" t="s">
        <v>427</v>
      </c>
      <c r="BA110" s="940"/>
      <c r="BB110" s="940"/>
      <c r="BC110" s="940"/>
      <c r="BD110" s="940"/>
      <c r="BE110" s="940"/>
      <c r="BF110" s="940"/>
      <c r="BG110" s="940"/>
      <c r="BH110" s="940"/>
      <c r="BI110" s="940"/>
      <c r="BJ110" s="940"/>
      <c r="BK110" s="940"/>
      <c r="BL110" s="940"/>
      <c r="BM110" s="940"/>
      <c r="BN110" s="940"/>
      <c r="BO110" s="940"/>
      <c r="BP110" s="941"/>
      <c r="BQ110" s="977">
        <v>3094821</v>
      </c>
      <c r="BR110" s="978"/>
      <c r="BS110" s="978"/>
      <c r="BT110" s="978"/>
      <c r="BU110" s="978"/>
      <c r="BV110" s="978">
        <v>2987967</v>
      </c>
      <c r="BW110" s="978"/>
      <c r="BX110" s="978"/>
      <c r="BY110" s="978"/>
      <c r="BZ110" s="978"/>
      <c r="CA110" s="978">
        <v>2817361</v>
      </c>
      <c r="CB110" s="978"/>
      <c r="CC110" s="978"/>
      <c r="CD110" s="978"/>
      <c r="CE110" s="978"/>
      <c r="CF110" s="992">
        <v>214.3</v>
      </c>
      <c r="CG110" s="993"/>
      <c r="CH110" s="993"/>
      <c r="CI110" s="993"/>
      <c r="CJ110" s="993"/>
      <c r="CK110" s="994" t="s">
        <v>428</v>
      </c>
      <c r="CL110" s="995"/>
      <c r="CM110" s="974" t="s">
        <v>429</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126</v>
      </c>
      <c r="DH110" s="978"/>
      <c r="DI110" s="978"/>
      <c r="DJ110" s="978"/>
      <c r="DK110" s="978"/>
      <c r="DL110" s="978" t="s">
        <v>126</v>
      </c>
      <c r="DM110" s="978"/>
      <c r="DN110" s="978"/>
      <c r="DO110" s="978"/>
      <c r="DP110" s="978"/>
      <c r="DQ110" s="978" t="s">
        <v>126</v>
      </c>
      <c r="DR110" s="978"/>
      <c r="DS110" s="978"/>
      <c r="DT110" s="978"/>
      <c r="DU110" s="978"/>
      <c r="DV110" s="979" t="s">
        <v>126</v>
      </c>
      <c r="DW110" s="979"/>
      <c r="DX110" s="979"/>
      <c r="DY110" s="979"/>
      <c r="DZ110" s="980"/>
    </row>
    <row r="111" spans="1:131" s="240" customFormat="1" ht="26.25" customHeight="1" x14ac:dyDescent="0.15">
      <c r="A111" s="981" t="s">
        <v>430</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126</v>
      </c>
      <c r="AB111" s="985"/>
      <c r="AC111" s="985"/>
      <c r="AD111" s="985"/>
      <c r="AE111" s="986"/>
      <c r="AF111" s="987" t="s">
        <v>407</v>
      </c>
      <c r="AG111" s="985"/>
      <c r="AH111" s="985"/>
      <c r="AI111" s="985"/>
      <c r="AJ111" s="986"/>
      <c r="AK111" s="987" t="s">
        <v>126</v>
      </c>
      <c r="AL111" s="985"/>
      <c r="AM111" s="985"/>
      <c r="AN111" s="985"/>
      <c r="AO111" s="986"/>
      <c r="AP111" s="988" t="s">
        <v>126</v>
      </c>
      <c r="AQ111" s="989"/>
      <c r="AR111" s="989"/>
      <c r="AS111" s="989"/>
      <c r="AT111" s="990"/>
      <c r="AU111" s="951"/>
      <c r="AV111" s="952"/>
      <c r="AW111" s="952"/>
      <c r="AX111" s="952"/>
      <c r="AY111" s="952"/>
      <c r="AZ111" s="1000" t="s">
        <v>431</v>
      </c>
      <c r="BA111" s="1001"/>
      <c r="BB111" s="1001"/>
      <c r="BC111" s="1001"/>
      <c r="BD111" s="1001"/>
      <c r="BE111" s="1001"/>
      <c r="BF111" s="1001"/>
      <c r="BG111" s="1001"/>
      <c r="BH111" s="1001"/>
      <c r="BI111" s="1001"/>
      <c r="BJ111" s="1001"/>
      <c r="BK111" s="1001"/>
      <c r="BL111" s="1001"/>
      <c r="BM111" s="1001"/>
      <c r="BN111" s="1001"/>
      <c r="BO111" s="1001"/>
      <c r="BP111" s="1002"/>
      <c r="BQ111" s="970" t="s">
        <v>126</v>
      </c>
      <c r="BR111" s="971"/>
      <c r="BS111" s="971"/>
      <c r="BT111" s="971"/>
      <c r="BU111" s="971"/>
      <c r="BV111" s="971" t="s">
        <v>126</v>
      </c>
      <c r="BW111" s="971"/>
      <c r="BX111" s="971"/>
      <c r="BY111" s="971"/>
      <c r="BZ111" s="971"/>
      <c r="CA111" s="971" t="s">
        <v>407</v>
      </c>
      <c r="CB111" s="971"/>
      <c r="CC111" s="971"/>
      <c r="CD111" s="971"/>
      <c r="CE111" s="971"/>
      <c r="CF111" s="965" t="s">
        <v>126</v>
      </c>
      <c r="CG111" s="966"/>
      <c r="CH111" s="966"/>
      <c r="CI111" s="966"/>
      <c r="CJ111" s="966"/>
      <c r="CK111" s="996"/>
      <c r="CL111" s="997"/>
      <c r="CM111" s="967" t="s">
        <v>432</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126</v>
      </c>
      <c r="DH111" s="971"/>
      <c r="DI111" s="971"/>
      <c r="DJ111" s="971"/>
      <c r="DK111" s="971"/>
      <c r="DL111" s="971" t="s">
        <v>126</v>
      </c>
      <c r="DM111" s="971"/>
      <c r="DN111" s="971"/>
      <c r="DO111" s="971"/>
      <c r="DP111" s="971"/>
      <c r="DQ111" s="971" t="s">
        <v>126</v>
      </c>
      <c r="DR111" s="971"/>
      <c r="DS111" s="971"/>
      <c r="DT111" s="971"/>
      <c r="DU111" s="971"/>
      <c r="DV111" s="972" t="s">
        <v>126</v>
      </c>
      <c r="DW111" s="972"/>
      <c r="DX111" s="972"/>
      <c r="DY111" s="972"/>
      <c r="DZ111" s="973"/>
    </row>
    <row r="112" spans="1:131" s="240" customFormat="1" ht="26.25" customHeight="1" x14ac:dyDescent="0.15">
      <c r="A112" s="1003" t="s">
        <v>433</v>
      </c>
      <c r="B112" s="1004"/>
      <c r="C112" s="1001" t="s">
        <v>434</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126</v>
      </c>
      <c r="AB112" s="1010"/>
      <c r="AC112" s="1010"/>
      <c r="AD112" s="1010"/>
      <c r="AE112" s="1011"/>
      <c r="AF112" s="1012" t="s">
        <v>407</v>
      </c>
      <c r="AG112" s="1010"/>
      <c r="AH112" s="1010"/>
      <c r="AI112" s="1010"/>
      <c r="AJ112" s="1011"/>
      <c r="AK112" s="1012" t="s">
        <v>407</v>
      </c>
      <c r="AL112" s="1010"/>
      <c r="AM112" s="1010"/>
      <c r="AN112" s="1010"/>
      <c r="AO112" s="1011"/>
      <c r="AP112" s="1013" t="s">
        <v>126</v>
      </c>
      <c r="AQ112" s="1014"/>
      <c r="AR112" s="1014"/>
      <c r="AS112" s="1014"/>
      <c r="AT112" s="1015"/>
      <c r="AU112" s="951"/>
      <c r="AV112" s="952"/>
      <c r="AW112" s="952"/>
      <c r="AX112" s="952"/>
      <c r="AY112" s="952"/>
      <c r="AZ112" s="1000" t="s">
        <v>435</v>
      </c>
      <c r="BA112" s="1001"/>
      <c r="BB112" s="1001"/>
      <c r="BC112" s="1001"/>
      <c r="BD112" s="1001"/>
      <c r="BE112" s="1001"/>
      <c r="BF112" s="1001"/>
      <c r="BG112" s="1001"/>
      <c r="BH112" s="1001"/>
      <c r="BI112" s="1001"/>
      <c r="BJ112" s="1001"/>
      <c r="BK112" s="1001"/>
      <c r="BL112" s="1001"/>
      <c r="BM112" s="1001"/>
      <c r="BN112" s="1001"/>
      <c r="BO112" s="1001"/>
      <c r="BP112" s="1002"/>
      <c r="BQ112" s="970">
        <v>663170</v>
      </c>
      <c r="BR112" s="971"/>
      <c r="BS112" s="971"/>
      <c r="BT112" s="971"/>
      <c r="BU112" s="971"/>
      <c r="BV112" s="971">
        <v>549175</v>
      </c>
      <c r="BW112" s="971"/>
      <c r="BX112" s="971"/>
      <c r="BY112" s="971"/>
      <c r="BZ112" s="971"/>
      <c r="CA112" s="971">
        <v>526968</v>
      </c>
      <c r="CB112" s="971"/>
      <c r="CC112" s="971"/>
      <c r="CD112" s="971"/>
      <c r="CE112" s="971"/>
      <c r="CF112" s="965">
        <v>40.1</v>
      </c>
      <c r="CG112" s="966"/>
      <c r="CH112" s="966"/>
      <c r="CI112" s="966"/>
      <c r="CJ112" s="966"/>
      <c r="CK112" s="996"/>
      <c r="CL112" s="997"/>
      <c r="CM112" s="967" t="s">
        <v>436</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126</v>
      </c>
      <c r="DH112" s="971"/>
      <c r="DI112" s="971"/>
      <c r="DJ112" s="971"/>
      <c r="DK112" s="971"/>
      <c r="DL112" s="971" t="s">
        <v>407</v>
      </c>
      <c r="DM112" s="971"/>
      <c r="DN112" s="971"/>
      <c r="DO112" s="971"/>
      <c r="DP112" s="971"/>
      <c r="DQ112" s="971" t="s">
        <v>126</v>
      </c>
      <c r="DR112" s="971"/>
      <c r="DS112" s="971"/>
      <c r="DT112" s="971"/>
      <c r="DU112" s="971"/>
      <c r="DV112" s="972" t="s">
        <v>126</v>
      </c>
      <c r="DW112" s="972"/>
      <c r="DX112" s="972"/>
      <c r="DY112" s="972"/>
      <c r="DZ112" s="973"/>
    </row>
    <row r="113" spans="1:130" s="240" customFormat="1" ht="26.25" customHeight="1" x14ac:dyDescent="0.15">
      <c r="A113" s="1005"/>
      <c r="B113" s="1006"/>
      <c r="C113" s="1001" t="s">
        <v>437</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61464</v>
      </c>
      <c r="AB113" s="985"/>
      <c r="AC113" s="985"/>
      <c r="AD113" s="985"/>
      <c r="AE113" s="986"/>
      <c r="AF113" s="987">
        <v>57187</v>
      </c>
      <c r="AG113" s="985"/>
      <c r="AH113" s="985"/>
      <c r="AI113" s="985"/>
      <c r="AJ113" s="986"/>
      <c r="AK113" s="987">
        <v>56007</v>
      </c>
      <c r="AL113" s="985"/>
      <c r="AM113" s="985"/>
      <c r="AN113" s="985"/>
      <c r="AO113" s="986"/>
      <c r="AP113" s="988">
        <v>4.3</v>
      </c>
      <c r="AQ113" s="989"/>
      <c r="AR113" s="989"/>
      <c r="AS113" s="989"/>
      <c r="AT113" s="990"/>
      <c r="AU113" s="951"/>
      <c r="AV113" s="952"/>
      <c r="AW113" s="952"/>
      <c r="AX113" s="952"/>
      <c r="AY113" s="952"/>
      <c r="AZ113" s="1000" t="s">
        <v>438</v>
      </c>
      <c r="BA113" s="1001"/>
      <c r="BB113" s="1001"/>
      <c r="BC113" s="1001"/>
      <c r="BD113" s="1001"/>
      <c r="BE113" s="1001"/>
      <c r="BF113" s="1001"/>
      <c r="BG113" s="1001"/>
      <c r="BH113" s="1001"/>
      <c r="BI113" s="1001"/>
      <c r="BJ113" s="1001"/>
      <c r="BK113" s="1001"/>
      <c r="BL113" s="1001"/>
      <c r="BM113" s="1001"/>
      <c r="BN113" s="1001"/>
      <c r="BO113" s="1001"/>
      <c r="BP113" s="1002"/>
      <c r="BQ113" s="970">
        <v>138975</v>
      </c>
      <c r="BR113" s="971"/>
      <c r="BS113" s="971"/>
      <c r="BT113" s="971"/>
      <c r="BU113" s="971"/>
      <c r="BV113" s="971">
        <v>127135</v>
      </c>
      <c r="BW113" s="971"/>
      <c r="BX113" s="971"/>
      <c r="BY113" s="971"/>
      <c r="BZ113" s="971"/>
      <c r="CA113" s="971">
        <v>108184</v>
      </c>
      <c r="CB113" s="971"/>
      <c r="CC113" s="971"/>
      <c r="CD113" s="971"/>
      <c r="CE113" s="971"/>
      <c r="CF113" s="965">
        <v>8.1999999999999993</v>
      </c>
      <c r="CG113" s="966"/>
      <c r="CH113" s="966"/>
      <c r="CI113" s="966"/>
      <c r="CJ113" s="966"/>
      <c r="CK113" s="996"/>
      <c r="CL113" s="997"/>
      <c r="CM113" s="967" t="s">
        <v>439</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126</v>
      </c>
      <c r="DH113" s="1010"/>
      <c r="DI113" s="1010"/>
      <c r="DJ113" s="1010"/>
      <c r="DK113" s="1011"/>
      <c r="DL113" s="1012" t="s">
        <v>126</v>
      </c>
      <c r="DM113" s="1010"/>
      <c r="DN113" s="1010"/>
      <c r="DO113" s="1010"/>
      <c r="DP113" s="1011"/>
      <c r="DQ113" s="1012" t="s">
        <v>126</v>
      </c>
      <c r="DR113" s="1010"/>
      <c r="DS113" s="1010"/>
      <c r="DT113" s="1010"/>
      <c r="DU113" s="1011"/>
      <c r="DV113" s="1013" t="s">
        <v>126</v>
      </c>
      <c r="DW113" s="1014"/>
      <c r="DX113" s="1014"/>
      <c r="DY113" s="1014"/>
      <c r="DZ113" s="1015"/>
    </row>
    <row r="114" spans="1:130" s="240" customFormat="1" ht="26.25" customHeight="1" x14ac:dyDescent="0.15">
      <c r="A114" s="1005"/>
      <c r="B114" s="1006"/>
      <c r="C114" s="1001" t="s">
        <v>440</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17266</v>
      </c>
      <c r="AB114" s="1010"/>
      <c r="AC114" s="1010"/>
      <c r="AD114" s="1010"/>
      <c r="AE114" s="1011"/>
      <c r="AF114" s="1012">
        <v>22987</v>
      </c>
      <c r="AG114" s="1010"/>
      <c r="AH114" s="1010"/>
      <c r="AI114" s="1010"/>
      <c r="AJ114" s="1011"/>
      <c r="AK114" s="1012">
        <v>18129</v>
      </c>
      <c r="AL114" s="1010"/>
      <c r="AM114" s="1010"/>
      <c r="AN114" s="1010"/>
      <c r="AO114" s="1011"/>
      <c r="AP114" s="1013">
        <v>1.4</v>
      </c>
      <c r="AQ114" s="1014"/>
      <c r="AR114" s="1014"/>
      <c r="AS114" s="1014"/>
      <c r="AT114" s="1015"/>
      <c r="AU114" s="951"/>
      <c r="AV114" s="952"/>
      <c r="AW114" s="952"/>
      <c r="AX114" s="952"/>
      <c r="AY114" s="952"/>
      <c r="AZ114" s="1000" t="s">
        <v>441</v>
      </c>
      <c r="BA114" s="1001"/>
      <c r="BB114" s="1001"/>
      <c r="BC114" s="1001"/>
      <c r="BD114" s="1001"/>
      <c r="BE114" s="1001"/>
      <c r="BF114" s="1001"/>
      <c r="BG114" s="1001"/>
      <c r="BH114" s="1001"/>
      <c r="BI114" s="1001"/>
      <c r="BJ114" s="1001"/>
      <c r="BK114" s="1001"/>
      <c r="BL114" s="1001"/>
      <c r="BM114" s="1001"/>
      <c r="BN114" s="1001"/>
      <c r="BO114" s="1001"/>
      <c r="BP114" s="1002"/>
      <c r="BQ114" s="970">
        <v>518641</v>
      </c>
      <c r="BR114" s="971"/>
      <c r="BS114" s="971"/>
      <c r="BT114" s="971"/>
      <c r="BU114" s="971"/>
      <c r="BV114" s="971">
        <v>495543</v>
      </c>
      <c r="BW114" s="971"/>
      <c r="BX114" s="971"/>
      <c r="BY114" s="971"/>
      <c r="BZ114" s="971"/>
      <c r="CA114" s="971">
        <v>472780</v>
      </c>
      <c r="CB114" s="971"/>
      <c r="CC114" s="971"/>
      <c r="CD114" s="971"/>
      <c r="CE114" s="971"/>
      <c r="CF114" s="965">
        <v>36</v>
      </c>
      <c r="CG114" s="966"/>
      <c r="CH114" s="966"/>
      <c r="CI114" s="966"/>
      <c r="CJ114" s="966"/>
      <c r="CK114" s="996"/>
      <c r="CL114" s="997"/>
      <c r="CM114" s="967" t="s">
        <v>442</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126</v>
      </c>
      <c r="DH114" s="1010"/>
      <c r="DI114" s="1010"/>
      <c r="DJ114" s="1010"/>
      <c r="DK114" s="1011"/>
      <c r="DL114" s="1012" t="s">
        <v>407</v>
      </c>
      <c r="DM114" s="1010"/>
      <c r="DN114" s="1010"/>
      <c r="DO114" s="1010"/>
      <c r="DP114" s="1011"/>
      <c r="DQ114" s="1012" t="s">
        <v>407</v>
      </c>
      <c r="DR114" s="1010"/>
      <c r="DS114" s="1010"/>
      <c r="DT114" s="1010"/>
      <c r="DU114" s="1011"/>
      <c r="DV114" s="1013" t="s">
        <v>126</v>
      </c>
      <c r="DW114" s="1014"/>
      <c r="DX114" s="1014"/>
      <c r="DY114" s="1014"/>
      <c r="DZ114" s="1015"/>
    </row>
    <row r="115" spans="1:130" s="240" customFormat="1" ht="26.25" customHeight="1" x14ac:dyDescent="0.15">
      <c r="A115" s="1005"/>
      <c r="B115" s="1006"/>
      <c r="C115" s="1001" t="s">
        <v>443</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t="s">
        <v>407</v>
      </c>
      <c r="AB115" s="985"/>
      <c r="AC115" s="985"/>
      <c r="AD115" s="985"/>
      <c r="AE115" s="986"/>
      <c r="AF115" s="987" t="s">
        <v>407</v>
      </c>
      <c r="AG115" s="985"/>
      <c r="AH115" s="985"/>
      <c r="AI115" s="985"/>
      <c r="AJ115" s="986"/>
      <c r="AK115" s="987" t="s">
        <v>126</v>
      </c>
      <c r="AL115" s="985"/>
      <c r="AM115" s="985"/>
      <c r="AN115" s="985"/>
      <c r="AO115" s="986"/>
      <c r="AP115" s="988" t="s">
        <v>126</v>
      </c>
      <c r="AQ115" s="989"/>
      <c r="AR115" s="989"/>
      <c r="AS115" s="989"/>
      <c r="AT115" s="990"/>
      <c r="AU115" s="951"/>
      <c r="AV115" s="952"/>
      <c r="AW115" s="952"/>
      <c r="AX115" s="952"/>
      <c r="AY115" s="952"/>
      <c r="AZ115" s="1000" t="s">
        <v>444</v>
      </c>
      <c r="BA115" s="1001"/>
      <c r="BB115" s="1001"/>
      <c r="BC115" s="1001"/>
      <c r="BD115" s="1001"/>
      <c r="BE115" s="1001"/>
      <c r="BF115" s="1001"/>
      <c r="BG115" s="1001"/>
      <c r="BH115" s="1001"/>
      <c r="BI115" s="1001"/>
      <c r="BJ115" s="1001"/>
      <c r="BK115" s="1001"/>
      <c r="BL115" s="1001"/>
      <c r="BM115" s="1001"/>
      <c r="BN115" s="1001"/>
      <c r="BO115" s="1001"/>
      <c r="BP115" s="1002"/>
      <c r="BQ115" s="970" t="s">
        <v>126</v>
      </c>
      <c r="BR115" s="971"/>
      <c r="BS115" s="971"/>
      <c r="BT115" s="971"/>
      <c r="BU115" s="971"/>
      <c r="BV115" s="971" t="s">
        <v>126</v>
      </c>
      <c r="BW115" s="971"/>
      <c r="BX115" s="971"/>
      <c r="BY115" s="971"/>
      <c r="BZ115" s="971"/>
      <c r="CA115" s="971" t="s">
        <v>126</v>
      </c>
      <c r="CB115" s="971"/>
      <c r="CC115" s="971"/>
      <c r="CD115" s="971"/>
      <c r="CE115" s="971"/>
      <c r="CF115" s="965" t="s">
        <v>407</v>
      </c>
      <c r="CG115" s="966"/>
      <c r="CH115" s="966"/>
      <c r="CI115" s="966"/>
      <c r="CJ115" s="966"/>
      <c r="CK115" s="996"/>
      <c r="CL115" s="997"/>
      <c r="CM115" s="1000" t="s">
        <v>445</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126</v>
      </c>
      <c r="DH115" s="1010"/>
      <c r="DI115" s="1010"/>
      <c r="DJ115" s="1010"/>
      <c r="DK115" s="1011"/>
      <c r="DL115" s="1012" t="s">
        <v>407</v>
      </c>
      <c r="DM115" s="1010"/>
      <c r="DN115" s="1010"/>
      <c r="DO115" s="1010"/>
      <c r="DP115" s="1011"/>
      <c r="DQ115" s="1012" t="s">
        <v>407</v>
      </c>
      <c r="DR115" s="1010"/>
      <c r="DS115" s="1010"/>
      <c r="DT115" s="1010"/>
      <c r="DU115" s="1011"/>
      <c r="DV115" s="1013" t="s">
        <v>126</v>
      </c>
      <c r="DW115" s="1014"/>
      <c r="DX115" s="1014"/>
      <c r="DY115" s="1014"/>
      <c r="DZ115" s="1015"/>
    </row>
    <row r="116" spans="1:130" s="240" customFormat="1" ht="26.25" customHeight="1" x14ac:dyDescent="0.15">
      <c r="A116" s="1007"/>
      <c r="B116" s="1008"/>
      <c r="C116" s="1016" t="s">
        <v>446</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v>585</v>
      </c>
      <c r="AB116" s="1010"/>
      <c r="AC116" s="1010"/>
      <c r="AD116" s="1010"/>
      <c r="AE116" s="1011"/>
      <c r="AF116" s="1012" t="s">
        <v>126</v>
      </c>
      <c r="AG116" s="1010"/>
      <c r="AH116" s="1010"/>
      <c r="AI116" s="1010"/>
      <c r="AJ116" s="1011"/>
      <c r="AK116" s="1012">
        <v>279</v>
      </c>
      <c r="AL116" s="1010"/>
      <c r="AM116" s="1010"/>
      <c r="AN116" s="1010"/>
      <c r="AO116" s="1011"/>
      <c r="AP116" s="1013">
        <v>0</v>
      </c>
      <c r="AQ116" s="1014"/>
      <c r="AR116" s="1014"/>
      <c r="AS116" s="1014"/>
      <c r="AT116" s="1015"/>
      <c r="AU116" s="951"/>
      <c r="AV116" s="952"/>
      <c r="AW116" s="952"/>
      <c r="AX116" s="952"/>
      <c r="AY116" s="952"/>
      <c r="AZ116" s="1018" t="s">
        <v>447</v>
      </c>
      <c r="BA116" s="1019"/>
      <c r="BB116" s="1019"/>
      <c r="BC116" s="1019"/>
      <c r="BD116" s="1019"/>
      <c r="BE116" s="1019"/>
      <c r="BF116" s="1019"/>
      <c r="BG116" s="1019"/>
      <c r="BH116" s="1019"/>
      <c r="BI116" s="1019"/>
      <c r="BJ116" s="1019"/>
      <c r="BK116" s="1019"/>
      <c r="BL116" s="1019"/>
      <c r="BM116" s="1019"/>
      <c r="BN116" s="1019"/>
      <c r="BO116" s="1019"/>
      <c r="BP116" s="1020"/>
      <c r="BQ116" s="970" t="s">
        <v>407</v>
      </c>
      <c r="BR116" s="971"/>
      <c r="BS116" s="971"/>
      <c r="BT116" s="971"/>
      <c r="BU116" s="971"/>
      <c r="BV116" s="971" t="s">
        <v>407</v>
      </c>
      <c r="BW116" s="971"/>
      <c r="BX116" s="971"/>
      <c r="BY116" s="971"/>
      <c r="BZ116" s="971"/>
      <c r="CA116" s="971" t="s">
        <v>126</v>
      </c>
      <c r="CB116" s="971"/>
      <c r="CC116" s="971"/>
      <c r="CD116" s="971"/>
      <c r="CE116" s="971"/>
      <c r="CF116" s="965" t="s">
        <v>126</v>
      </c>
      <c r="CG116" s="966"/>
      <c r="CH116" s="966"/>
      <c r="CI116" s="966"/>
      <c r="CJ116" s="966"/>
      <c r="CK116" s="996"/>
      <c r="CL116" s="997"/>
      <c r="CM116" s="967" t="s">
        <v>448</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407</v>
      </c>
      <c r="DH116" s="1010"/>
      <c r="DI116" s="1010"/>
      <c r="DJ116" s="1010"/>
      <c r="DK116" s="1011"/>
      <c r="DL116" s="1012" t="s">
        <v>407</v>
      </c>
      <c r="DM116" s="1010"/>
      <c r="DN116" s="1010"/>
      <c r="DO116" s="1010"/>
      <c r="DP116" s="1011"/>
      <c r="DQ116" s="1012" t="s">
        <v>126</v>
      </c>
      <c r="DR116" s="1010"/>
      <c r="DS116" s="1010"/>
      <c r="DT116" s="1010"/>
      <c r="DU116" s="1011"/>
      <c r="DV116" s="1013" t="s">
        <v>126</v>
      </c>
      <c r="DW116" s="1014"/>
      <c r="DX116" s="1014"/>
      <c r="DY116" s="1014"/>
      <c r="DZ116" s="1015"/>
    </row>
    <row r="117" spans="1:130" s="240" customFormat="1" ht="26.25" customHeight="1" x14ac:dyDescent="0.15">
      <c r="A117" s="955" t="s">
        <v>184</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449</v>
      </c>
      <c r="Z117" s="937"/>
      <c r="AA117" s="1027">
        <v>354419</v>
      </c>
      <c r="AB117" s="1028"/>
      <c r="AC117" s="1028"/>
      <c r="AD117" s="1028"/>
      <c r="AE117" s="1029"/>
      <c r="AF117" s="1030">
        <v>368594</v>
      </c>
      <c r="AG117" s="1028"/>
      <c r="AH117" s="1028"/>
      <c r="AI117" s="1028"/>
      <c r="AJ117" s="1029"/>
      <c r="AK117" s="1030">
        <v>387596</v>
      </c>
      <c r="AL117" s="1028"/>
      <c r="AM117" s="1028"/>
      <c r="AN117" s="1028"/>
      <c r="AO117" s="1029"/>
      <c r="AP117" s="1031"/>
      <c r="AQ117" s="1032"/>
      <c r="AR117" s="1032"/>
      <c r="AS117" s="1032"/>
      <c r="AT117" s="1033"/>
      <c r="AU117" s="951"/>
      <c r="AV117" s="952"/>
      <c r="AW117" s="952"/>
      <c r="AX117" s="952"/>
      <c r="AY117" s="952"/>
      <c r="AZ117" s="1018" t="s">
        <v>450</v>
      </c>
      <c r="BA117" s="1019"/>
      <c r="BB117" s="1019"/>
      <c r="BC117" s="1019"/>
      <c r="BD117" s="1019"/>
      <c r="BE117" s="1019"/>
      <c r="BF117" s="1019"/>
      <c r="BG117" s="1019"/>
      <c r="BH117" s="1019"/>
      <c r="BI117" s="1019"/>
      <c r="BJ117" s="1019"/>
      <c r="BK117" s="1019"/>
      <c r="BL117" s="1019"/>
      <c r="BM117" s="1019"/>
      <c r="BN117" s="1019"/>
      <c r="BO117" s="1019"/>
      <c r="BP117" s="1020"/>
      <c r="BQ117" s="970" t="s">
        <v>126</v>
      </c>
      <c r="BR117" s="971"/>
      <c r="BS117" s="971"/>
      <c r="BT117" s="971"/>
      <c r="BU117" s="971"/>
      <c r="BV117" s="971" t="s">
        <v>126</v>
      </c>
      <c r="BW117" s="971"/>
      <c r="BX117" s="971"/>
      <c r="BY117" s="971"/>
      <c r="BZ117" s="971"/>
      <c r="CA117" s="971" t="s">
        <v>126</v>
      </c>
      <c r="CB117" s="971"/>
      <c r="CC117" s="971"/>
      <c r="CD117" s="971"/>
      <c r="CE117" s="971"/>
      <c r="CF117" s="965" t="s">
        <v>407</v>
      </c>
      <c r="CG117" s="966"/>
      <c r="CH117" s="966"/>
      <c r="CI117" s="966"/>
      <c r="CJ117" s="966"/>
      <c r="CK117" s="996"/>
      <c r="CL117" s="997"/>
      <c r="CM117" s="967" t="s">
        <v>451</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126</v>
      </c>
      <c r="DH117" s="1010"/>
      <c r="DI117" s="1010"/>
      <c r="DJ117" s="1010"/>
      <c r="DK117" s="1011"/>
      <c r="DL117" s="1012" t="s">
        <v>126</v>
      </c>
      <c r="DM117" s="1010"/>
      <c r="DN117" s="1010"/>
      <c r="DO117" s="1010"/>
      <c r="DP117" s="1011"/>
      <c r="DQ117" s="1012" t="s">
        <v>126</v>
      </c>
      <c r="DR117" s="1010"/>
      <c r="DS117" s="1010"/>
      <c r="DT117" s="1010"/>
      <c r="DU117" s="1011"/>
      <c r="DV117" s="1013" t="s">
        <v>126</v>
      </c>
      <c r="DW117" s="1014"/>
      <c r="DX117" s="1014"/>
      <c r="DY117" s="1014"/>
      <c r="DZ117" s="1015"/>
    </row>
    <row r="118" spans="1:130" s="240" customFormat="1" ht="26.25" customHeight="1" x14ac:dyDescent="0.15">
      <c r="A118" s="955" t="s">
        <v>425</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423</v>
      </c>
      <c r="AB118" s="936"/>
      <c r="AC118" s="936"/>
      <c r="AD118" s="936"/>
      <c r="AE118" s="937"/>
      <c r="AF118" s="935" t="s">
        <v>302</v>
      </c>
      <c r="AG118" s="936"/>
      <c r="AH118" s="936"/>
      <c r="AI118" s="936"/>
      <c r="AJ118" s="937"/>
      <c r="AK118" s="935" t="s">
        <v>301</v>
      </c>
      <c r="AL118" s="936"/>
      <c r="AM118" s="936"/>
      <c r="AN118" s="936"/>
      <c r="AO118" s="937"/>
      <c r="AP118" s="1022" t="s">
        <v>424</v>
      </c>
      <c r="AQ118" s="1023"/>
      <c r="AR118" s="1023"/>
      <c r="AS118" s="1023"/>
      <c r="AT118" s="1024"/>
      <c r="AU118" s="951"/>
      <c r="AV118" s="952"/>
      <c r="AW118" s="952"/>
      <c r="AX118" s="952"/>
      <c r="AY118" s="952"/>
      <c r="AZ118" s="1025" t="s">
        <v>452</v>
      </c>
      <c r="BA118" s="1016"/>
      <c r="BB118" s="1016"/>
      <c r="BC118" s="1016"/>
      <c r="BD118" s="1016"/>
      <c r="BE118" s="1016"/>
      <c r="BF118" s="1016"/>
      <c r="BG118" s="1016"/>
      <c r="BH118" s="1016"/>
      <c r="BI118" s="1016"/>
      <c r="BJ118" s="1016"/>
      <c r="BK118" s="1016"/>
      <c r="BL118" s="1016"/>
      <c r="BM118" s="1016"/>
      <c r="BN118" s="1016"/>
      <c r="BO118" s="1016"/>
      <c r="BP118" s="1017"/>
      <c r="BQ118" s="1048" t="s">
        <v>126</v>
      </c>
      <c r="BR118" s="1049"/>
      <c r="BS118" s="1049"/>
      <c r="BT118" s="1049"/>
      <c r="BU118" s="1049"/>
      <c r="BV118" s="1049" t="s">
        <v>126</v>
      </c>
      <c r="BW118" s="1049"/>
      <c r="BX118" s="1049"/>
      <c r="BY118" s="1049"/>
      <c r="BZ118" s="1049"/>
      <c r="CA118" s="1049" t="s">
        <v>126</v>
      </c>
      <c r="CB118" s="1049"/>
      <c r="CC118" s="1049"/>
      <c r="CD118" s="1049"/>
      <c r="CE118" s="1049"/>
      <c r="CF118" s="965" t="s">
        <v>407</v>
      </c>
      <c r="CG118" s="966"/>
      <c r="CH118" s="966"/>
      <c r="CI118" s="966"/>
      <c r="CJ118" s="966"/>
      <c r="CK118" s="996"/>
      <c r="CL118" s="997"/>
      <c r="CM118" s="967" t="s">
        <v>453</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126</v>
      </c>
      <c r="DH118" s="1010"/>
      <c r="DI118" s="1010"/>
      <c r="DJ118" s="1010"/>
      <c r="DK118" s="1011"/>
      <c r="DL118" s="1012" t="s">
        <v>126</v>
      </c>
      <c r="DM118" s="1010"/>
      <c r="DN118" s="1010"/>
      <c r="DO118" s="1010"/>
      <c r="DP118" s="1011"/>
      <c r="DQ118" s="1012" t="s">
        <v>407</v>
      </c>
      <c r="DR118" s="1010"/>
      <c r="DS118" s="1010"/>
      <c r="DT118" s="1010"/>
      <c r="DU118" s="1011"/>
      <c r="DV118" s="1013" t="s">
        <v>126</v>
      </c>
      <c r="DW118" s="1014"/>
      <c r="DX118" s="1014"/>
      <c r="DY118" s="1014"/>
      <c r="DZ118" s="1015"/>
    </row>
    <row r="119" spans="1:130" s="240" customFormat="1" ht="26.25" customHeight="1" x14ac:dyDescent="0.15">
      <c r="A119" s="1109" t="s">
        <v>428</v>
      </c>
      <c r="B119" s="995"/>
      <c r="C119" s="974" t="s">
        <v>429</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126</v>
      </c>
      <c r="AB119" s="943"/>
      <c r="AC119" s="943"/>
      <c r="AD119" s="943"/>
      <c r="AE119" s="944"/>
      <c r="AF119" s="945" t="s">
        <v>126</v>
      </c>
      <c r="AG119" s="943"/>
      <c r="AH119" s="943"/>
      <c r="AI119" s="943"/>
      <c r="AJ119" s="944"/>
      <c r="AK119" s="945" t="s">
        <v>126</v>
      </c>
      <c r="AL119" s="943"/>
      <c r="AM119" s="943"/>
      <c r="AN119" s="943"/>
      <c r="AO119" s="944"/>
      <c r="AP119" s="946" t="s">
        <v>126</v>
      </c>
      <c r="AQ119" s="947"/>
      <c r="AR119" s="947"/>
      <c r="AS119" s="947"/>
      <c r="AT119" s="948"/>
      <c r="AU119" s="953"/>
      <c r="AV119" s="954"/>
      <c r="AW119" s="954"/>
      <c r="AX119" s="954"/>
      <c r="AY119" s="954"/>
      <c r="AZ119" s="271" t="s">
        <v>184</v>
      </c>
      <c r="BA119" s="271"/>
      <c r="BB119" s="271"/>
      <c r="BC119" s="271"/>
      <c r="BD119" s="271"/>
      <c r="BE119" s="271"/>
      <c r="BF119" s="271"/>
      <c r="BG119" s="271"/>
      <c r="BH119" s="271"/>
      <c r="BI119" s="271"/>
      <c r="BJ119" s="271"/>
      <c r="BK119" s="271"/>
      <c r="BL119" s="271"/>
      <c r="BM119" s="271"/>
      <c r="BN119" s="271"/>
      <c r="BO119" s="1026" t="s">
        <v>454</v>
      </c>
      <c r="BP119" s="1057"/>
      <c r="BQ119" s="1048">
        <v>4415607</v>
      </c>
      <c r="BR119" s="1049"/>
      <c r="BS119" s="1049"/>
      <c r="BT119" s="1049"/>
      <c r="BU119" s="1049"/>
      <c r="BV119" s="1049">
        <v>4159820</v>
      </c>
      <c r="BW119" s="1049"/>
      <c r="BX119" s="1049"/>
      <c r="BY119" s="1049"/>
      <c r="BZ119" s="1049"/>
      <c r="CA119" s="1049">
        <v>3925293</v>
      </c>
      <c r="CB119" s="1049"/>
      <c r="CC119" s="1049"/>
      <c r="CD119" s="1049"/>
      <c r="CE119" s="1049"/>
      <c r="CF119" s="1050"/>
      <c r="CG119" s="1051"/>
      <c r="CH119" s="1051"/>
      <c r="CI119" s="1051"/>
      <c r="CJ119" s="1052"/>
      <c r="CK119" s="998"/>
      <c r="CL119" s="999"/>
      <c r="CM119" s="1053" t="s">
        <v>455</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126</v>
      </c>
      <c r="DH119" s="1035"/>
      <c r="DI119" s="1035"/>
      <c r="DJ119" s="1035"/>
      <c r="DK119" s="1036"/>
      <c r="DL119" s="1034" t="s">
        <v>126</v>
      </c>
      <c r="DM119" s="1035"/>
      <c r="DN119" s="1035"/>
      <c r="DO119" s="1035"/>
      <c r="DP119" s="1036"/>
      <c r="DQ119" s="1034" t="s">
        <v>126</v>
      </c>
      <c r="DR119" s="1035"/>
      <c r="DS119" s="1035"/>
      <c r="DT119" s="1035"/>
      <c r="DU119" s="1036"/>
      <c r="DV119" s="1037" t="s">
        <v>126</v>
      </c>
      <c r="DW119" s="1038"/>
      <c r="DX119" s="1038"/>
      <c r="DY119" s="1038"/>
      <c r="DZ119" s="1039"/>
    </row>
    <row r="120" spans="1:130" s="240" customFormat="1" ht="26.25" customHeight="1" x14ac:dyDescent="0.15">
      <c r="A120" s="1110"/>
      <c r="B120" s="997"/>
      <c r="C120" s="967" t="s">
        <v>432</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126</v>
      </c>
      <c r="AB120" s="1010"/>
      <c r="AC120" s="1010"/>
      <c r="AD120" s="1010"/>
      <c r="AE120" s="1011"/>
      <c r="AF120" s="1012" t="s">
        <v>407</v>
      </c>
      <c r="AG120" s="1010"/>
      <c r="AH120" s="1010"/>
      <c r="AI120" s="1010"/>
      <c r="AJ120" s="1011"/>
      <c r="AK120" s="1012" t="s">
        <v>126</v>
      </c>
      <c r="AL120" s="1010"/>
      <c r="AM120" s="1010"/>
      <c r="AN120" s="1010"/>
      <c r="AO120" s="1011"/>
      <c r="AP120" s="1013" t="s">
        <v>126</v>
      </c>
      <c r="AQ120" s="1014"/>
      <c r="AR120" s="1014"/>
      <c r="AS120" s="1014"/>
      <c r="AT120" s="1015"/>
      <c r="AU120" s="1040" t="s">
        <v>456</v>
      </c>
      <c r="AV120" s="1041"/>
      <c r="AW120" s="1041"/>
      <c r="AX120" s="1041"/>
      <c r="AY120" s="1042"/>
      <c r="AZ120" s="991" t="s">
        <v>457</v>
      </c>
      <c r="BA120" s="940"/>
      <c r="BB120" s="940"/>
      <c r="BC120" s="940"/>
      <c r="BD120" s="940"/>
      <c r="BE120" s="940"/>
      <c r="BF120" s="940"/>
      <c r="BG120" s="940"/>
      <c r="BH120" s="940"/>
      <c r="BI120" s="940"/>
      <c r="BJ120" s="940"/>
      <c r="BK120" s="940"/>
      <c r="BL120" s="940"/>
      <c r="BM120" s="940"/>
      <c r="BN120" s="940"/>
      <c r="BO120" s="940"/>
      <c r="BP120" s="941"/>
      <c r="BQ120" s="977">
        <v>1531955</v>
      </c>
      <c r="BR120" s="978"/>
      <c r="BS120" s="978"/>
      <c r="BT120" s="978"/>
      <c r="BU120" s="978"/>
      <c r="BV120" s="978">
        <v>1450027</v>
      </c>
      <c r="BW120" s="978"/>
      <c r="BX120" s="978"/>
      <c r="BY120" s="978"/>
      <c r="BZ120" s="978"/>
      <c r="CA120" s="978">
        <v>1243580</v>
      </c>
      <c r="CB120" s="978"/>
      <c r="CC120" s="978"/>
      <c r="CD120" s="978"/>
      <c r="CE120" s="978"/>
      <c r="CF120" s="992">
        <v>94.6</v>
      </c>
      <c r="CG120" s="993"/>
      <c r="CH120" s="993"/>
      <c r="CI120" s="993"/>
      <c r="CJ120" s="993"/>
      <c r="CK120" s="1058" t="s">
        <v>458</v>
      </c>
      <c r="CL120" s="1059"/>
      <c r="CM120" s="1059"/>
      <c r="CN120" s="1059"/>
      <c r="CO120" s="1060"/>
      <c r="CP120" s="1066" t="s">
        <v>459</v>
      </c>
      <c r="CQ120" s="1067"/>
      <c r="CR120" s="1067"/>
      <c r="CS120" s="1067"/>
      <c r="CT120" s="1067"/>
      <c r="CU120" s="1067"/>
      <c r="CV120" s="1067"/>
      <c r="CW120" s="1067"/>
      <c r="CX120" s="1067"/>
      <c r="CY120" s="1067"/>
      <c r="CZ120" s="1067"/>
      <c r="DA120" s="1067"/>
      <c r="DB120" s="1067"/>
      <c r="DC120" s="1067"/>
      <c r="DD120" s="1067"/>
      <c r="DE120" s="1067"/>
      <c r="DF120" s="1068"/>
      <c r="DG120" s="977">
        <v>367673</v>
      </c>
      <c r="DH120" s="978"/>
      <c r="DI120" s="978"/>
      <c r="DJ120" s="978"/>
      <c r="DK120" s="978"/>
      <c r="DL120" s="978">
        <v>324189</v>
      </c>
      <c r="DM120" s="978"/>
      <c r="DN120" s="978"/>
      <c r="DO120" s="978"/>
      <c r="DP120" s="978"/>
      <c r="DQ120" s="978">
        <v>321830</v>
      </c>
      <c r="DR120" s="978"/>
      <c r="DS120" s="978"/>
      <c r="DT120" s="978"/>
      <c r="DU120" s="978"/>
      <c r="DV120" s="979">
        <v>24.5</v>
      </c>
      <c r="DW120" s="979"/>
      <c r="DX120" s="979"/>
      <c r="DY120" s="979"/>
      <c r="DZ120" s="980"/>
    </row>
    <row r="121" spans="1:130" s="240" customFormat="1" ht="26.25" customHeight="1" x14ac:dyDescent="0.15">
      <c r="A121" s="1110"/>
      <c r="B121" s="997"/>
      <c r="C121" s="1018" t="s">
        <v>460</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407</v>
      </c>
      <c r="AB121" s="1010"/>
      <c r="AC121" s="1010"/>
      <c r="AD121" s="1010"/>
      <c r="AE121" s="1011"/>
      <c r="AF121" s="1012" t="s">
        <v>126</v>
      </c>
      <c r="AG121" s="1010"/>
      <c r="AH121" s="1010"/>
      <c r="AI121" s="1010"/>
      <c r="AJ121" s="1011"/>
      <c r="AK121" s="1012" t="s">
        <v>126</v>
      </c>
      <c r="AL121" s="1010"/>
      <c r="AM121" s="1010"/>
      <c r="AN121" s="1010"/>
      <c r="AO121" s="1011"/>
      <c r="AP121" s="1013" t="s">
        <v>126</v>
      </c>
      <c r="AQ121" s="1014"/>
      <c r="AR121" s="1014"/>
      <c r="AS121" s="1014"/>
      <c r="AT121" s="1015"/>
      <c r="AU121" s="1043"/>
      <c r="AV121" s="1044"/>
      <c r="AW121" s="1044"/>
      <c r="AX121" s="1044"/>
      <c r="AY121" s="1045"/>
      <c r="AZ121" s="1000" t="s">
        <v>461</v>
      </c>
      <c r="BA121" s="1001"/>
      <c r="BB121" s="1001"/>
      <c r="BC121" s="1001"/>
      <c r="BD121" s="1001"/>
      <c r="BE121" s="1001"/>
      <c r="BF121" s="1001"/>
      <c r="BG121" s="1001"/>
      <c r="BH121" s="1001"/>
      <c r="BI121" s="1001"/>
      <c r="BJ121" s="1001"/>
      <c r="BK121" s="1001"/>
      <c r="BL121" s="1001"/>
      <c r="BM121" s="1001"/>
      <c r="BN121" s="1001"/>
      <c r="BO121" s="1001"/>
      <c r="BP121" s="1002"/>
      <c r="BQ121" s="970">
        <v>1248</v>
      </c>
      <c r="BR121" s="971"/>
      <c r="BS121" s="971"/>
      <c r="BT121" s="971"/>
      <c r="BU121" s="971"/>
      <c r="BV121" s="971">
        <v>745</v>
      </c>
      <c r="BW121" s="971"/>
      <c r="BX121" s="971"/>
      <c r="BY121" s="971"/>
      <c r="BZ121" s="971"/>
      <c r="CA121" s="971">
        <v>238</v>
      </c>
      <c r="CB121" s="971"/>
      <c r="CC121" s="971"/>
      <c r="CD121" s="971"/>
      <c r="CE121" s="971"/>
      <c r="CF121" s="965">
        <v>0</v>
      </c>
      <c r="CG121" s="966"/>
      <c r="CH121" s="966"/>
      <c r="CI121" s="966"/>
      <c r="CJ121" s="966"/>
      <c r="CK121" s="1061"/>
      <c r="CL121" s="1062"/>
      <c r="CM121" s="1062"/>
      <c r="CN121" s="1062"/>
      <c r="CO121" s="1063"/>
      <c r="CP121" s="1071" t="s">
        <v>462</v>
      </c>
      <c r="CQ121" s="1072"/>
      <c r="CR121" s="1072"/>
      <c r="CS121" s="1072"/>
      <c r="CT121" s="1072"/>
      <c r="CU121" s="1072"/>
      <c r="CV121" s="1072"/>
      <c r="CW121" s="1072"/>
      <c r="CX121" s="1072"/>
      <c r="CY121" s="1072"/>
      <c r="CZ121" s="1072"/>
      <c r="DA121" s="1072"/>
      <c r="DB121" s="1072"/>
      <c r="DC121" s="1072"/>
      <c r="DD121" s="1072"/>
      <c r="DE121" s="1072"/>
      <c r="DF121" s="1073"/>
      <c r="DG121" s="970">
        <v>295497</v>
      </c>
      <c r="DH121" s="971"/>
      <c r="DI121" s="971"/>
      <c r="DJ121" s="971"/>
      <c r="DK121" s="971"/>
      <c r="DL121" s="971">
        <v>224986</v>
      </c>
      <c r="DM121" s="971"/>
      <c r="DN121" s="971"/>
      <c r="DO121" s="971"/>
      <c r="DP121" s="971"/>
      <c r="DQ121" s="971">
        <v>205138</v>
      </c>
      <c r="DR121" s="971"/>
      <c r="DS121" s="971"/>
      <c r="DT121" s="971"/>
      <c r="DU121" s="971"/>
      <c r="DV121" s="972">
        <v>15.6</v>
      </c>
      <c r="DW121" s="972"/>
      <c r="DX121" s="972"/>
      <c r="DY121" s="972"/>
      <c r="DZ121" s="973"/>
    </row>
    <row r="122" spans="1:130" s="240" customFormat="1" ht="26.25" customHeight="1" x14ac:dyDescent="0.15">
      <c r="A122" s="1110"/>
      <c r="B122" s="997"/>
      <c r="C122" s="967" t="s">
        <v>442</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126</v>
      </c>
      <c r="AB122" s="1010"/>
      <c r="AC122" s="1010"/>
      <c r="AD122" s="1010"/>
      <c r="AE122" s="1011"/>
      <c r="AF122" s="1012" t="s">
        <v>126</v>
      </c>
      <c r="AG122" s="1010"/>
      <c r="AH122" s="1010"/>
      <c r="AI122" s="1010"/>
      <c r="AJ122" s="1011"/>
      <c r="AK122" s="1012" t="s">
        <v>126</v>
      </c>
      <c r="AL122" s="1010"/>
      <c r="AM122" s="1010"/>
      <c r="AN122" s="1010"/>
      <c r="AO122" s="1011"/>
      <c r="AP122" s="1013" t="s">
        <v>126</v>
      </c>
      <c r="AQ122" s="1014"/>
      <c r="AR122" s="1014"/>
      <c r="AS122" s="1014"/>
      <c r="AT122" s="1015"/>
      <c r="AU122" s="1043"/>
      <c r="AV122" s="1044"/>
      <c r="AW122" s="1044"/>
      <c r="AX122" s="1044"/>
      <c r="AY122" s="1045"/>
      <c r="AZ122" s="1025" t="s">
        <v>463</v>
      </c>
      <c r="BA122" s="1016"/>
      <c r="BB122" s="1016"/>
      <c r="BC122" s="1016"/>
      <c r="BD122" s="1016"/>
      <c r="BE122" s="1016"/>
      <c r="BF122" s="1016"/>
      <c r="BG122" s="1016"/>
      <c r="BH122" s="1016"/>
      <c r="BI122" s="1016"/>
      <c r="BJ122" s="1016"/>
      <c r="BK122" s="1016"/>
      <c r="BL122" s="1016"/>
      <c r="BM122" s="1016"/>
      <c r="BN122" s="1016"/>
      <c r="BO122" s="1016"/>
      <c r="BP122" s="1017"/>
      <c r="BQ122" s="1048">
        <v>2671200</v>
      </c>
      <c r="BR122" s="1049"/>
      <c r="BS122" s="1049"/>
      <c r="BT122" s="1049"/>
      <c r="BU122" s="1049"/>
      <c r="BV122" s="1049">
        <v>2581267</v>
      </c>
      <c r="BW122" s="1049"/>
      <c r="BX122" s="1049"/>
      <c r="BY122" s="1049"/>
      <c r="BZ122" s="1049"/>
      <c r="CA122" s="1049">
        <v>2437620</v>
      </c>
      <c r="CB122" s="1049"/>
      <c r="CC122" s="1049"/>
      <c r="CD122" s="1049"/>
      <c r="CE122" s="1049"/>
      <c r="CF122" s="1069">
        <v>185.4</v>
      </c>
      <c r="CG122" s="1070"/>
      <c r="CH122" s="1070"/>
      <c r="CI122" s="1070"/>
      <c r="CJ122" s="1070"/>
      <c r="CK122" s="1061"/>
      <c r="CL122" s="1062"/>
      <c r="CM122" s="1062"/>
      <c r="CN122" s="1062"/>
      <c r="CO122" s="1063"/>
      <c r="CP122" s="1071" t="s">
        <v>464</v>
      </c>
      <c r="CQ122" s="1072"/>
      <c r="CR122" s="1072"/>
      <c r="CS122" s="1072"/>
      <c r="CT122" s="1072"/>
      <c r="CU122" s="1072"/>
      <c r="CV122" s="1072"/>
      <c r="CW122" s="1072"/>
      <c r="CX122" s="1072"/>
      <c r="CY122" s="1072"/>
      <c r="CZ122" s="1072"/>
      <c r="DA122" s="1072"/>
      <c r="DB122" s="1072"/>
      <c r="DC122" s="1072"/>
      <c r="DD122" s="1072"/>
      <c r="DE122" s="1072"/>
      <c r="DF122" s="1073"/>
      <c r="DG122" s="970" t="s">
        <v>126</v>
      </c>
      <c r="DH122" s="971"/>
      <c r="DI122" s="971"/>
      <c r="DJ122" s="971"/>
      <c r="DK122" s="971"/>
      <c r="DL122" s="971" t="s">
        <v>126</v>
      </c>
      <c r="DM122" s="971"/>
      <c r="DN122" s="971"/>
      <c r="DO122" s="971"/>
      <c r="DP122" s="971"/>
      <c r="DQ122" s="971" t="s">
        <v>126</v>
      </c>
      <c r="DR122" s="971"/>
      <c r="DS122" s="971"/>
      <c r="DT122" s="971"/>
      <c r="DU122" s="971"/>
      <c r="DV122" s="972" t="s">
        <v>126</v>
      </c>
      <c r="DW122" s="972"/>
      <c r="DX122" s="972"/>
      <c r="DY122" s="972"/>
      <c r="DZ122" s="973"/>
    </row>
    <row r="123" spans="1:130" s="240" customFormat="1" ht="26.25" customHeight="1" x14ac:dyDescent="0.15">
      <c r="A123" s="1110"/>
      <c r="B123" s="997"/>
      <c r="C123" s="967" t="s">
        <v>448</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126</v>
      </c>
      <c r="AB123" s="1010"/>
      <c r="AC123" s="1010"/>
      <c r="AD123" s="1010"/>
      <c r="AE123" s="1011"/>
      <c r="AF123" s="1012" t="s">
        <v>126</v>
      </c>
      <c r="AG123" s="1010"/>
      <c r="AH123" s="1010"/>
      <c r="AI123" s="1010"/>
      <c r="AJ123" s="1011"/>
      <c r="AK123" s="1012" t="s">
        <v>126</v>
      </c>
      <c r="AL123" s="1010"/>
      <c r="AM123" s="1010"/>
      <c r="AN123" s="1010"/>
      <c r="AO123" s="1011"/>
      <c r="AP123" s="1013" t="s">
        <v>126</v>
      </c>
      <c r="AQ123" s="1014"/>
      <c r="AR123" s="1014"/>
      <c r="AS123" s="1014"/>
      <c r="AT123" s="1015"/>
      <c r="AU123" s="1046"/>
      <c r="AV123" s="1047"/>
      <c r="AW123" s="1047"/>
      <c r="AX123" s="1047"/>
      <c r="AY123" s="1047"/>
      <c r="AZ123" s="271" t="s">
        <v>184</v>
      </c>
      <c r="BA123" s="271"/>
      <c r="BB123" s="271"/>
      <c r="BC123" s="271"/>
      <c r="BD123" s="271"/>
      <c r="BE123" s="271"/>
      <c r="BF123" s="271"/>
      <c r="BG123" s="271"/>
      <c r="BH123" s="271"/>
      <c r="BI123" s="271"/>
      <c r="BJ123" s="271"/>
      <c r="BK123" s="271"/>
      <c r="BL123" s="271"/>
      <c r="BM123" s="271"/>
      <c r="BN123" s="271"/>
      <c r="BO123" s="1026" t="s">
        <v>465</v>
      </c>
      <c r="BP123" s="1057"/>
      <c r="BQ123" s="1116">
        <v>4204403</v>
      </c>
      <c r="BR123" s="1117"/>
      <c r="BS123" s="1117"/>
      <c r="BT123" s="1117"/>
      <c r="BU123" s="1117"/>
      <c r="BV123" s="1117">
        <v>4032039</v>
      </c>
      <c r="BW123" s="1117"/>
      <c r="BX123" s="1117"/>
      <c r="BY123" s="1117"/>
      <c r="BZ123" s="1117"/>
      <c r="CA123" s="1117">
        <v>3681438</v>
      </c>
      <c r="CB123" s="1117"/>
      <c r="CC123" s="1117"/>
      <c r="CD123" s="1117"/>
      <c r="CE123" s="1117"/>
      <c r="CF123" s="1050"/>
      <c r="CG123" s="1051"/>
      <c r="CH123" s="1051"/>
      <c r="CI123" s="1051"/>
      <c r="CJ123" s="1052"/>
      <c r="CK123" s="1061"/>
      <c r="CL123" s="1062"/>
      <c r="CM123" s="1062"/>
      <c r="CN123" s="1062"/>
      <c r="CO123" s="1063"/>
      <c r="CP123" s="1071" t="s">
        <v>466</v>
      </c>
      <c r="CQ123" s="1072"/>
      <c r="CR123" s="1072"/>
      <c r="CS123" s="1072"/>
      <c r="CT123" s="1072"/>
      <c r="CU123" s="1072"/>
      <c r="CV123" s="1072"/>
      <c r="CW123" s="1072"/>
      <c r="CX123" s="1072"/>
      <c r="CY123" s="1072"/>
      <c r="CZ123" s="1072"/>
      <c r="DA123" s="1072"/>
      <c r="DB123" s="1072"/>
      <c r="DC123" s="1072"/>
      <c r="DD123" s="1072"/>
      <c r="DE123" s="1072"/>
      <c r="DF123" s="1073"/>
      <c r="DG123" s="1009" t="s">
        <v>126</v>
      </c>
      <c r="DH123" s="1010"/>
      <c r="DI123" s="1010"/>
      <c r="DJ123" s="1010"/>
      <c r="DK123" s="1011"/>
      <c r="DL123" s="1012" t="s">
        <v>126</v>
      </c>
      <c r="DM123" s="1010"/>
      <c r="DN123" s="1010"/>
      <c r="DO123" s="1010"/>
      <c r="DP123" s="1011"/>
      <c r="DQ123" s="1012" t="s">
        <v>126</v>
      </c>
      <c r="DR123" s="1010"/>
      <c r="DS123" s="1010"/>
      <c r="DT123" s="1010"/>
      <c r="DU123" s="1011"/>
      <c r="DV123" s="1013" t="s">
        <v>126</v>
      </c>
      <c r="DW123" s="1014"/>
      <c r="DX123" s="1014"/>
      <c r="DY123" s="1014"/>
      <c r="DZ123" s="1015"/>
    </row>
    <row r="124" spans="1:130" s="240" customFormat="1" ht="26.25" customHeight="1" thickBot="1" x14ac:dyDescent="0.2">
      <c r="A124" s="1110"/>
      <c r="B124" s="997"/>
      <c r="C124" s="967" t="s">
        <v>451</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126</v>
      </c>
      <c r="AB124" s="1010"/>
      <c r="AC124" s="1010"/>
      <c r="AD124" s="1010"/>
      <c r="AE124" s="1011"/>
      <c r="AF124" s="1012" t="s">
        <v>126</v>
      </c>
      <c r="AG124" s="1010"/>
      <c r="AH124" s="1010"/>
      <c r="AI124" s="1010"/>
      <c r="AJ124" s="1011"/>
      <c r="AK124" s="1012" t="s">
        <v>126</v>
      </c>
      <c r="AL124" s="1010"/>
      <c r="AM124" s="1010"/>
      <c r="AN124" s="1010"/>
      <c r="AO124" s="1011"/>
      <c r="AP124" s="1013" t="s">
        <v>126</v>
      </c>
      <c r="AQ124" s="1014"/>
      <c r="AR124" s="1014"/>
      <c r="AS124" s="1014"/>
      <c r="AT124" s="1015"/>
      <c r="AU124" s="1112" t="s">
        <v>467</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15</v>
      </c>
      <c r="BR124" s="1079"/>
      <c r="BS124" s="1079"/>
      <c r="BT124" s="1079"/>
      <c r="BU124" s="1079"/>
      <c r="BV124" s="1079">
        <v>9.5</v>
      </c>
      <c r="BW124" s="1079"/>
      <c r="BX124" s="1079"/>
      <c r="BY124" s="1079"/>
      <c r="BZ124" s="1079"/>
      <c r="CA124" s="1079">
        <v>18.5</v>
      </c>
      <c r="CB124" s="1079"/>
      <c r="CC124" s="1079"/>
      <c r="CD124" s="1079"/>
      <c r="CE124" s="1079"/>
      <c r="CF124" s="1080"/>
      <c r="CG124" s="1081"/>
      <c r="CH124" s="1081"/>
      <c r="CI124" s="1081"/>
      <c r="CJ124" s="1082"/>
      <c r="CK124" s="1064"/>
      <c r="CL124" s="1064"/>
      <c r="CM124" s="1064"/>
      <c r="CN124" s="1064"/>
      <c r="CO124" s="1065"/>
      <c r="CP124" s="1071" t="s">
        <v>468</v>
      </c>
      <c r="CQ124" s="1072"/>
      <c r="CR124" s="1072"/>
      <c r="CS124" s="1072"/>
      <c r="CT124" s="1072"/>
      <c r="CU124" s="1072"/>
      <c r="CV124" s="1072"/>
      <c r="CW124" s="1072"/>
      <c r="CX124" s="1072"/>
      <c r="CY124" s="1072"/>
      <c r="CZ124" s="1072"/>
      <c r="DA124" s="1072"/>
      <c r="DB124" s="1072"/>
      <c r="DC124" s="1072"/>
      <c r="DD124" s="1072"/>
      <c r="DE124" s="1072"/>
      <c r="DF124" s="1073"/>
      <c r="DG124" s="1056" t="s">
        <v>126</v>
      </c>
      <c r="DH124" s="1035"/>
      <c r="DI124" s="1035"/>
      <c r="DJ124" s="1035"/>
      <c r="DK124" s="1036"/>
      <c r="DL124" s="1034" t="s">
        <v>126</v>
      </c>
      <c r="DM124" s="1035"/>
      <c r="DN124" s="1035"/>
      <c r="DO124" s="1035"/>
      <c r="DP124" s="1036"/>
      <c r="DQ124" s="1034" t="s">
        <v>126</v>
      </c>
      <c r="DR124" s="1035"/>
      <c r="DS124" s="1035"/>
      <c r="DT124" s="1035"/>
      <c r="DU124" s="1036"/>
      <c r="DV124" s="1037" t="s">
        <v>126</v>
      </c>
      <c r="DW124" s="1038"/>
      <c r="DX124" s="1038"/>
      <c r="DY124" s="1038"/>
      <c r="DZ124" s="1039"/>
    </row>
    <row r="125" spans="1:130" s="240" customFormat="1" ht="26.25" customHeight="1" x14ac:dyDescent="0.15">
      <c r="A125" s="1110"/>
      <c r="B125" s="997"/>
      <c r="C125" s="967" t="s">
        <v>453</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126</v>
      </c>
      <c r="AB125" s="1010"/>
      <c r="AC125" s="1010"/>
      <c r="AD125" s="1010"/>
      <c r="AE125" s="1011"/>
      <c r="AF125" s="1012" t="s">
        <v>126</v>
      </c>
      <c r="AG125" s="1010"/>
      <c r="AH125" s="1010"/>
      <c r="AI125" s="1010"/>
      <c r="AJ125" s="1011"/>
      <c r="AK125" s="1012" t="s">
        <v>126</v>
      </c>
      <c r="AL125" s="1010"/>
      <c r="AM125" s="1010"/>
      <c r="AN125" s="1010"/>
      <c r="AO125" s="1011"/>
      <c r="AP125" s="1013" t="s">
        <v>126</v>
      </c>
      <c r="AQ125" s="1014"/>
      <c r="AR125" s="1014"/>
      <c r="AS125" s="1014"/>
      <c r="AT125" s="1015"/>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074" t="s">
        <v>469</v>
      </c>
      <c r="CL125" s="1059"/>
      <c r="CM125" s="1059"/>
      <c r="CN125" s="1059"/>
      <c r="CO125" s="1060"/>
      <c r="CP125" s="991" t="s">
        <v>470</v>
      </c>
      <c r="CQ125" s="940"/>
      <c r="CR125" s="940"/>
      <c r="CS125" s="940"/>
      <c r="CT125" s="940"/>
      <c r="CU125" s="940"/>
      <c r="CV125" s="940"/>
      <c r="CW125" s="940"/>
      <c r="CX125" s="940"/>
      <c r="CY125" s="940"/>
      <c r="CZ125" s="940"/>
      <c r="DA125" s="940"/>
      <c r="DB125" s="940"/>
      <c r="DC125" s="940"/>
      <c r="DD125" s="940"/>
      <c r="DE125" s="940"/>
      <c r="DF125" s="941"/>
      <c r="DG125" s="977" t="s">
        <v>126</v>
      </c>
      <c r="DH125" s="978"/>
      <c r="DI125" s="978"/>
      <c r="DJ125" s="978"/>
      <c r="DK125" s="978"/>
      <c r="DL125" s="978" t="s">
        <v>126</v>
      </c>
      <c r="DM125" s="978"/>
      <c r="DN125" s="978"/>
      <c r="DO125" s="978"/>
      <c r="DP125" s="978"/>
      <c r="DQ125" s="978" t="s">
        <v>126</v>
      </c>
      <c r="DR125" s="978"/>
      <c r="DS125" s="978"/>
      <c r="DT125" s="978"/>
      <c r="DU125" s="978"/>
      <c r="DV125" s="979" t="s">
        <v>126</v>
      </c>
      <c r="DW125" s="979"/>
      <c r="DX125" s="979"/>
      <c r="DY125" s="979"/>
      <c r="DZ125" s="980"/>
    </row>
    <row r="126" spans="1:130" s="240" customFormat="1" ht="26.25" customHeight="1" thickBot="1" x14ac:dyDescent="0.2">
      <c r="A126" s="1110"/>
      <c r="B126" s="997"/>
      <c r="C126" s="967" t="s">
        <v>455</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126</v>
      </c>
      <c r="AB126" s="1010"/>
      <c r="AC126" s="1010"/>
      <c r="AD126" s="1010"/>
      <c r="AE126" s="1011"/>
      <c r="AF126" s="1012" t="s">
        <v>126</v>
      </c>
      <c r="AG126" s="1010"/>
      <c r="AH126" s="1010"/>
      <c r="AI126" s="1010"/>
      <c r="AJ126" s="1011"/>
      <c r="AK126" s="1012" t="s">
        <v>407</v>
      </c>
      <c r="AL126" s="1010"/>
      <c r="AM126" s="1010"/>
      <c r="AN126" s="1010"/>
      <c r="AO126" s="1011"/>
      <c r="AP126" s="1013" t="s">
        <v>126</v>
      </c>
      <c r="AQ126" s="1014"/>
      <c r="AR126" s="1014"/>
      <c r="AS126" s="1014"/>
      <c r="AT126" s="1015"/>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075"/>
      <c r="CL126" s="1062"/>
      <c r="CM126" s="1062"/>
      <c r="CN126" s="1062"/>
      <c r="CO126" s="1063"/>
      <c r="CP126" s="1000" t="s">
        <v>471</v>
      </c>
      <c r="CQ126" s="1001"/>
      <c r="CR126" s="1001"/>
      <c r="CS126" s="1001"/>
      <c r="CT126" s="1001"/>
      <c r="CU126" s="1001"/>
      <c r="CV126" s="1001"/>
      <c r="CW126" s="1001"/>
      <c r="CX126" s="1001"/>
      <c r="CY126" s="1001"/>
      <c r="CZ126" s="1001"/>
      <c r="DA126" s="1001"/>
      <c r="DB126" s="1001"/>
      <c r="DC126" s="1001"/>
      <c r="DD126" s="1001"/>
      <c r="DE126" s="1001"/>
      <c r="DF126" s="1002"/>
      <c r="DG126" s="970" t="s">
        <v>126</v>
      </c>
      <c r="DH126" s="971"/>
      <c r="DI126" s="971"/>
      <c r="DJ126" s="971"/>
      <c r="DK126" s="971"/>
      <c r="DL126" s="971" t="s">
        <v>126</v>
      </c>
      <c r="DM126" s="971"/>
      <c r="DN126" s="971"/>
      <c r="DO126" s="971"/>
      <c r="DP126" s="971"/>
      <c r="DQ126" s="971" t="s">
        <v>126</v>
      </c>
      <c r="DR126" s="971"/>
      <c r="DS126" s="971"/>
      <c r="DT126" s="971"/>
      <c r="DU126" s="971"/>
      <c r="DV126" s="972" t="s">
        <v>126</v>
      </c>
      <c r="DW126" s="972"/>
      <c r="DX126" s="972"/>
      <c r="DY126" s="972"/>
      <c r="DZ126" s="973"/>
    </row>
    <row r="127" spans="1:130" s="240" customFormat="1" ht="26.25" customHeight="1" x14ac:dyDescent="0.15">
      <c r="A127" s="1111"/>
      <c r="B127" s="999"/>
      <c r="C127" s="1053" t="s">
        <v>472</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126</v>
      </c>
      <c r="AB127" s="1010"/>
      <c r="AC127" s="1010"/>
      <c r="AD127" s="1010"/>
      <c r="AE127" s="1011"/>
      <c r="AF127" s="1012" t="s">
        <v>126</v>
      </c>
      <c r="AG127" s="1010"/>
      <c r="AH127" s="1010"/>
      <c r="AI127" s="1010"/>
      <c r="AJ127" s="1011"/>
      <c r="AK127" s="1012" t="s">
        <v>126</v>
      </c>
      <c r="AL127" s="1010"/>
      <c r="AM127" s="1010"/>
      <c r="AN127" s="1010"/>
      <c r="AO127" s="1011"/>
      <c r="AP127" s="1013" t="s">
        <v>126</v>
      </c>
      <c r="AQ127" s="1014"/>
      <c r="AR127" s="1014"/>
      <c r="AS127" s="1014"/>
      <c r="AT127" s="1015"/>
      <c r="AU127" s="276"/>
      <c r="AV127" s="276"/>
      <c r="AW127" s="276"/>
      <c r="AX127" s="1083" t="s">
        <v>473</v>
      </c>
      <c r="AY127" s="1084"/>
      <c r="AZ127" s="1084"/>
      <c r="BA127" s="1084"/>
      <c r="BB127" s="1084"/>
      <c r="BC127" s="1084"/>
      <c r="BD127" s="1084"/>
      <c r="BE127" s="1085"/>
      <c r="BF127" s="1086" t="s">
        <v>474</v>
      </c>
      <c r="BG127" s="1084"/>
      <c r="BH127" s="1084"/>
      <c r="BI127" s="1084"/>
      <c r="BJ127" s="1084"/>
      <c r="BK127" s="1084"/>
      <c r="BL127" s="1085"/>
      <c r="BM127" s="1086" t="s">
        <v>475</v>
      </c>
      <c r="BN127" s="1084"/>
      <c r="BO127" s="1084"/>
      <c r="BP127" s="1084"/>
      <c r="BQ127" s="1084"/>
      <c r="BR127" s="1084"/>
      <c r="BS127" s="1085"/>
      <c r="BT127" s="1086" t="s">
        <v>476</v>
      </c>
      <c r="BU127" s="1084"/>
      <c r="BV127" s="1084"/>
      <c r="BW127" s="1084"/>
      <c r="BX127" s="1084"/>
      <c r="BY127" s="1084"/>
      <c r="BZ127" s="1108"/>
      <c r="CA127" s="276"/>
      <c r="CB127" s="276"/>
      <c r="CC127" s="276"/>
      <c r="CD127" s="277"/>
      <c r="CE127" s="277"/>
      <c r="CF127" s="277"/>
      <c r="CG127" s="274"/>
      <c r="CH127" s="274"/>
      <c r="CI127" s="274"/>
      <c r="CJ127" s="275"/>
      <c r="CK127" s="1075"/>
      <c r="CL127" s="1062"/>
      <c r="CM127" s="1062"/>
      <c r="CN127" s="1062"/>
      <c r="CO127" s="1063"/>
      <c r="CP127" s="1000" t="s">
        <v>477</v>
      </c>
      <c r="CQ127" s="1001"/>
      <c r="CR127" s="1001"/>
      <c r="CS127" s="1001"/>
      <c r="CT127" s="1001"/>
      <c r="CU127" s="1001"/>
      <c r="CV127" s="1001"/>
      <c r="CW127" s="1001"/>
      <c r="CX127" s="1001"/>
      <c r="CY127" s="1001"/>
      <c r="CZ127" s="1001"/>
      <c r="DA127" s="1001"/>
      <c r="DB127" s="1001"/>
      <c r="DC127" s="1001"/>
      <c r="DD127" s="1001"/>
      <c r="DE127" s="1001"/>
      <c r="DF127" s="1002"/>
      <c r="DG127" s="970" t="s">
        <v>126</v>
      </c>
      <c r="DH127" s="971"/>
      <c r="DI127" s="971"/>
      <c r="DJ127" s="971"/>
      <c r="DK127" s="971"/>
      <c r="DL127" s="971" t="s">
        <v>126</v>
      </c>
      <c r="DM127" s="971"/>
      <c r="DN127" s="971"/>
      <c r="DO127" s="971"/>
      <c r="DP127" s="971"/>
      <c r="DQ127" s="971" t="s">
        <v>126</v>
      </c>
      <c r="DR127" s="971"/>
      <c r="DS127" s="971"/>
      <c r="DT127" s="971"/>
      <c r="DU127" s="971"/>
      <c r="DV127" s="972" t="s">
        <v>126</v>
      </c>
      <c r="DW127" s="972"/>
      <c r="DX127" s="972"/>
      <c r="DY127" s="972"/>
      <c r="DZ127" s="973"/>
    </row>
    <row r="128" spans="1:130" s="240" customFormat="1" ht="26.25" customHeight="1" thickBot="1" x14ac:dyDescent="0.2">
      <c r="A128" s="1094" t="s">
        <v>478</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479</v>
      </c>
      <c r="X128" s="1096"/>
      <c r="Y128" s="1096"/>
      <c r="Z128" s="1097"/>
      <c r="AA128" s="1098">
        <v>518</v>
      </c>
      <c r="AB128" s="1099"/>
      <c r="AC128" s="1099"/>
      <c r="AD128" s="1099"/>
      <c r="AE128" s="1100"/>
      <c r="AF128" s="1101">
        <v>518</v>
      </c>
      <c r="AG128" s="1099"/>
      <c r="AH128" s="1099"/>
      <c r="AI128" s="1099"/>
      <c r="AJ128" s="1100"/>
      <c r="AK128" s="1101">
        <v>518</v>
      </c>
      <c r="AL128" s="1099"/>
      <c r="AM128" s="1099"/>
      <c r="AN128" s="1099"/>
      <c r="AO128" s="1100"/>
      <c r="AP128" s="1102"/>
      <c r="AQ128" s="1103"/>
      <c r="AR128" s="1103"/>
      <c r="AS128" s="1103"/>
      <c r="AT128" s="1104"/>
      <c r="AU128" s="276"/>
      <c r="AV128" s="276"/>
      <c r="AW128" s="276"/>
      <c r="AX128" s="939" t="s">
        <v>480</v>
      </c>
      <c r="AY128" s="940"/>
      <c r="AZ128" s="940"/>
      <c r="BA128" s="940"/>
      <c r="BB128" s="940"/>
      <c r="BC128" s="940"/>
      <c r="BD128" s="940"/>
      <c r="BE128" s="941"/>
      <c r="BF128" s="1105" t="s">
        <v>126</v>
      </c>
      <c r="BG128" s="1106"/>
      <c r="BH128" s="1106"/>
      <c r="BI128" s="1106"/>
      <c r="BJ128" s="1106"/>
      <c r="BK128" s="1106"/>
      <c r="BL128" s="1107"/>
      <c r="BM128" s="1105">
        <v>15</v>
      </c>
      <c r="BN128" s="1106"/>
      <c r="BO128" s="1106"/>
      <c r="BP128" s="1106"/>
      <c r="BQ128" s="1106"/>
      <c r="BR128" s="1106"/>
      <c r="BS128" s="1107"/>
      <c r="BT128" s="1105">
        <v>20</v>
      </c>
      <c r="BU128" s="1106"/>
      <c r="BV128" s="1106"/>
      <c r="BW128" s="1106"/>
      <c r="BX128" s="1106"/>
      <c r="BY128" s="1106"/>
      <c r="BZ128" s="1130"/>
      <c r="CA128" s="277"/>
      <c r="CB128" s="277"/>
      <c r="CC128" s="277"/>
      <c r="CD128" s="277"/>
      <c r="CE128" s="277"/>
      <c r="CF128" s="277"/>
      <c r="CG128" s="274"/>
      <c r="CH128" s="274"/>
      <c r="CI128" s="274"/>
      <c r="CJ128" s="275"/>
      <c r="CK128" s="1076"/>
      <c r="CL128" s="1077"/>
      <c r="CM128" s="1077"/>
      <c r="CN128" s="1077"/>
      <c r="CO128" s="1078"/>
      <c r="CP128" s="1087" t="s">
        <v>481</v>
      </c>
      <c r="CQ128" s="1088"/>
      <c r="CR128" s="1088"/>
      <c r="CS128" s="1088"/>
      <c r="CT128" s="1088"/>
      <c r="CU128" s="1088"/>
      <c r="CV128" s="1088"/>
      <c r="CW128" s="1088"/>
      <c r="CX128" s="1088"/>
      <c r="CY128" s="1088"/>
      <c r="CZ128" s="1088"/>
      <c r="DA128" s="1088"/>
      <c r="DB128" s="1088"/>
      <c r="DC128" s="1088"/>
      <c r="DD128" s="1088"/>
      <c r="DE128" s="1088"/>
      <c r="DF128" s="1089"/>
      <c r="DG128" s="1090" t="s">
        <v>126</v>
      </c>
      <c r="DH128" s="1091"/>
      <c r="DI128" s="1091"/>
      <c r="DJ128" s="1091"/>
      <c r="DK128" s="1091"/>
      <c r="DL128" s="1091" t="s">
        <v>126</v>
      </c>
      <c r="DM128" s="1091"/>
      <c r="DN128" s="1091"/>
      <c r="DO128" s="1091"/>
      <c r="DP128" s="1091"/>
      <c r="DQ128" s="1091" t="s">
        <v>126</v>
      </c>
      <c r="DR128" s="1091"/>
      <c r="DS128" s="1091"/>
      <c r="DT128" s="1091"/>
      <c r="DU128" s="1091"/>
      <c r="DV128" s="1092" t="s">
        <v>126</v>
      </c>
      <c r="DW128" s="1092"/>
      <c r="DX128" s="1092"/>
      <c r="DY128" s="1092"/>
      <c r="DZ128" s="1093"/>
    </row>
    <row r="129" spans="1:131" s="240" customFormat="1" ht="26.25" customHeight="1" x14ac:dyDescent="0.15">
      <c r="A129" s="981" t="s">
        <v>105</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482</v>
      </c>
      <c r="X129" s="1125"/>
      <c r="Y129" s="1125"/>
      <c r="Z129" s="1126"/>
      <c r="AA129" s="1009">
        <v>1652918</v>
      </c>
      <c r="AB129" s="1010"/>
      <c r="AC129" s="1010"/>
      <c r="AD129" s="1010"/>
      <c r="AE129" s="1011"/>
      <c r="AF129" s="1012">
        <v>1607213</v>
      </c>
      <c r="AG129" s="1010"/>
      <c r="AH129" s="1010"/>
      <c r="AI129" s="1010"/>
      <c r="AJ129" s="1011"/>
      <c r="AK129" s="1012">
        <v>1588594</v>
      </c>
      <c r="AL129" s="1010"/>
      <c r="AM129" s="1010"/>
      <c r="AN129" s="1010"/>
      <c r="AO129" s="1011"/>
      <c r="AP129" s="1127"/>
      <c r="AQ129" s="1128"/>
      <c r="AR129" s="1128"/>
      <c r="AS129" s="1128"/>
      <c r="AT129" s="1129"/>
      <c r="AU129" s="278"/>
      <c r="AV129" s="278"/>
      <c r="AW129" s="278"/>
      <c r="AX129" s="1118" t="s">
        <v>483</v>
      </c>
      <c r="AY129" s="1001"/>
      <c r="AZ129" s="1001"/>
      <c r="BA129" s="1001"/>
      <c r="BB129" s="1001"/>
      <c r="BC129" s="1001"/>
      <c r="BD129" s="1001"/>
      <c r="BE129" s="1002"/>
      <c r="BF129" s="1119" t="s">
        <v>126</v>
      </c>
      <c r="BG129" s="1120"/>
      <c r="BH129" s="1120"/>
      <c r="BI129" s="1120"/>
      <c r="BJ129" s="1120"/>
      <c r="BK129" s="1120"/>
      <c r="BL129" s="1121"/>
      <c r="BM129" s="1119">
        <v>20</v>
      </c>
      <c r="BN129" s="1120"/>
      <c r="BO129" s="1120"/>
      <c r="BP129" s="1120"/>
      <c r="BQ129" s="1120"/>
      <c r="BR129" s="1120"/>
      <c r="BS129" s="1121"/>
      <c r="BT129" s="1119">
        <v>30</v>
      </c>
      <c r="BU129" s="1122"/>
      <c r="BV129" s="1122"/>
      <c r="BW129" s="1122"/>
      <c r="BX129" s="1122"/>
      <c r="BY129" s="1122"/>
      <c r="BZ129" s="1123"/>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981" t="s">
        <v>484</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485</v>
      </c>
      <c r="X130" s="1125"/>
      <c r="Y130" s="1125"/>
      <c r="Z130" s="1126"/>
      <c r="AA130" s="1009">
        <v>253004</v>
      </c>
      <c r="AB130" s="1010"/>
      <c r="AC130" s="1010"/>
      <c r="AD130" s="1010"/>
      <c r="AE130" s="1011"/>
      <c r="AF130" s="1012">
        <v>262946</v>
      </c>
      <c r="AG130" s="1010"/>
      <c r="AH130" s="1010"/>
      <c r="AI130" s="1010"/>
      <c r="AJ130" s="1011"/>
      <c r="AK130" s="1012">
        <v>274102</v>
      </c>
      <c r="AL130" s="1010"/>
      <c r="AM130" s="1010"/>
      <c r="AN130" s="1010"/>
      <c r="AO130" s="1011"/>
      <c r="AP130" s="1127"/>
      <c r="AQ130" s="1128"/>
      <c r="AR130" s="1128"/>
      <c r="AS130" s="1128"/>
      <c r="AT130" s="1129"/>
      <c r="AU130" s="278"/>
      <c r="AV130" s="278"/>
      <c r="AW130" s="278"/>
      <c r="AX130" s="1118" t="s">
        <v>486</v>
      </c>
      <c r="AY130" s="1001"/>
      <c r="AZ130" s="1001"/>
      <c r="BA130" s="1001"/>
      <c r="BB130" s="1001"/>
      <c r="BC130" s="1001"/>
      <c r="BD130" s="1001"/>
      <c r="BE130" s="1002"/>
      <c r="BF130" s="1155">
        <v>7.8</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487</v>
      </c>
      <c r="X131" s="1163"/>
      <c r="Y131" s="1163"/>
      <c r="Z131" s="1164"/>
      <c r="AA131" s="1056">
        <v>1399914</v>
      </c>
      <c r="AB131" s="1035"/>
      <c r="AC131" s="1035"/>
      <c r="AD131" s="1035"/>
      <c r="AE131" s="1036"/>
      <c r="AF131" s="1034">
        <v>1344267</v>
      </c>
      <c r="AG131" s="1035"/>
      <c r="AH131" s="1035"/>
      <c r="AI131" s="1035"/>
      <c r="AJ131" s="1036"/>
      <c r="AK131" s="1034">
        <v>1314492</v>
      </c>
      <c r="AL131" s="1035"/>
      <c r="AM131" s="1035"/>
      <c r="AN131" s="1035"/>
      <c r="AO131" s="1036"/>
      <c r="AP131" s="1165"/>
      <c r="AQ131" s="1166"/>
      <c r="AR131" s="1166"/>
      <c r="AS131" s="1166"/>
      <c r="AT131" s="1167"/>
      <c r="AU131" s="278"/>
      <c r="AV131" s="278"/>
      <c r="AW131" s="278"/>
      <c r="AX131" s="1137" t="s">
        <v>488</v>
      </c>
      <c r="AY131" s="1088"/>
      <c r="AZ131" s="1088"/>
      <c r="BA131" s="1088"/>
      <c r="BB131" s="1088"/>
      <c r="BC131" s="1088"/>
      <c r="BD131" s="1088"/>
      <c r="BE131" s="1089"/>
      <c r="BF131" s="1138">
        <v>18.5</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1144" t="s">
        <v>489</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490</v>
      </c>
      <c r="W132" s="1148"/>
      <c r="X132" s="1148"/>
      <c r="Y132" s="1148"/>
      <c r="Z132" s="1149"/>
      <c r="AA132" s="1150">
        <v>7.2073713100000001</v>
      </c>
      <c r="AB132" s="1151"/>
      <c r="AC132" s="1151"/>
      <c r="AD132" s="1151"/>
      <c r="AE132" s="1152"/>
      <c r="AF132" s="1153">
        <v>7.8206189689999999</v>
      </c>
      <c r="AG132" s="1151"/>
      <c r="AH132" s="1151"/>
      <c r="AI132" s="1151"/>
      <c r="AJ132" s="1152"/>
      <c r="AK132" s="1153">
        <v>8.594651013</v>
      </c>
      <c r="AL132" s="1151"/>
      <c r="AM132" s="1151"/>
      <c r="AN132" s="1151"/>
      <c r="AO132" s="1152"/>
      <c r="AP132" s="1050"/>
      <c r="AQ132" s="1051"/>
      <c r="AR132" s="1051"/>
      <c r="AS132" s="1051"/>
      <c r="AT132" s="1154"/>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491</v>
      </c>
      <c r="W133" s="1131"/>
      <c r="X133" s="1131"/>
      <c r="Y133" s="1131"/>
      <c r="Z133" s="1132"/>
      <c r="AA133" s="1133">
        <v>6.4</v>
      </c>
      <c r="AB133" s="1134"/>
      <c r="AC133" s="1134"/>
      <c r="AD133" s="1134"/>
      <c r="AE133" s="1135"/>
      <c r="AF133" s="1133">
        <v>6.9</v>
      </c>
      <c r="AG133" s="1134"/>
      <c r="AH133" s="1134"/>
      <c r="AI133" s="1134"/>
      <c r="AJ133" s="1135"/>
      <c r="AK133" s="1133">
        <v>7.8</v>
      </c>
      <c r="AL133" s="1134"/>
      <c r="AM133" s="1134"/>
      <c r="AN133" s="1134"/>
      <c r="AO133" s="1135"/>
      <c r="AP133" s="1080"/>
      <c r="AQ133" s="1081"/>
      <c r="AR133" s="1081"/>
      <c r="AS133" s="1081"/>
      <c r="AT133" s="1136"/>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7KALaUyb6tgWPPv4RSN85OSUek6dAsOy3HawN7TZO1uIzgHUneiGGU+cZBbYwzQnAmO/HyKUrtfyqmU/w5uhGg==" saltValue="ZlYyHU0hDzOjLDY22Ii3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10"/>
  <sheetViews>
    <sheetView showGridLines="0" view="pageBreakPreview" zoomScale="70" zoomScaleNormal="85" zoomScaleSheetLayoutView="70" workbookViewId="0">
      <selection activeCell="BG75" sqref="BG75"/>
    </sheetView>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492</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nH2bP7Xvhx+Jw5pkxtDgckYQSWCXSbX6YJCEicVGm7LUaatJG4vi/FXn9n2/r0aHnPSw+ReunnhPPCSB0NcCw==" saltValue="VAw025BXdYs8FCFGengA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103"/>
  <sheetViews>
    <sheetView showGridLines="0" topLeftCell="G1" zoomScale="80" zoomScaleNormal="8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Dx3+nNTGVBWsEaVYgfkIRAvj8lFWfUTHn19vV7tnzTW4KG2r/qu+41zD4YB0rg4peosPmzyuif2SloVOINpzA==" saltValue="6CKPGDL22mk3DMjcw3ZX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493</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494</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71" t="s">
        <v>495</v>
      </c>
      <c r="AP7" s="297"/>
      <c r="AQ7" s="298" t="s">
        <v>496</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2"/>
      <c r="AP8" s="303" t="s">
        <v>497</v>
      </c>
      <c r="AQ8" s="304" t="s">
        <v>498</v>
      </c>
      <c r="AR8" s="305" t="s">
        <v>499</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73" t="s">
        <v>500</v>
      </c>
      <c r="AL9" s="1174"/>
      <c r="AM9" s="1174"/>
      <c r="AN9" s="1175"/>
      <c r="AO9" s="306">
        <v>440957</v>
      </c>
      <c r="AP9" s="306">
        <v>292412</v>
      </c>
      <c r="AQ9" s="307">
        <v>213574</v>
      </c>
      <c r="AR9" s="308">
        <v>36.9</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73" t="s">
        <v>501</v>
      </c>
      <c r="AL10" s="1174"/>
      <c r="AM10" s="1174"/>
      <c r="AN10" s="1175"/>
      <c r="AO10" s="309">
        <v>95168</v>
      </c>
      <c r="AP10" s="309">
        <v>63109</v>
      </c>
      <c r="AQ10" s="310">
        <v>27269</v>
      </c>
      <c r="AR10" s="311">
        <v>131.4</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73" t="s">
        <v>502</v>
      </c>
      <c r="AL11" s="1174"/>
      <c r="AM11" s="1174"/>
      <c r="AN11" s="1175"/>
      <c r="AO11" s="309">
        <v>142572</v>
      </c>
      <c r="AP11" s="309">
        <v>94544</v>
      </c>
      <c r="AQ11" s="310">
        <v>27363</v>
      </c>
      <c r="AR11" s="311">
        <v>245.5</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73" t="s">
        <v>503</v>
      </c>
      <c r="AL12" s="1174"/>
      <c r="AM12" s="1174"/>
      <c r="AN12" s="1175"/>
      <c r="AO12" s="309" t="s">
        <v>504</v>
      </c>
      <c r="AP12" s="309" t="s">
        <v>504</v>
      </c>
      <c r="AQ12" s="310">
        <v>4914</v>
      </c>
      <c r="AR12" s="311" t="s">
        <v>504</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73" t="s">
        <v>505</v>
      </c>
      <c r="AL13" s="1174"/>
      <c r="AM13" s="1174"/>
      <c r="AN13" s="1175"/>
      <c r="AO13" s="309" t="s">
        <v>504</v>
      </c>
      <c r="AP13" s="309" t="s">
        <v>504</v>
      </c>
      <c r="AQ13" s="310" t="s">
        <v>504</v>
      </c>
      <c r="AR13" s="311" t="s">
        <v>504</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73" t="s">
        <v>506</v>
      </c>
      <c r="AL14" s="1174"/>
      <c r="AM14" s="1174"/>
      <c r="AN14" s="1175"/>
      <c r="AO14" s="309">
        <v>47287</v>
      </c>
      <c r="AP14" s="309">
        <v>31357</v>
      </c>
      <c r="AQ14" s="310">
        <v>8817</v>
      </c>
      <c r="AR14" s="311">
        <v>255.6</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73" t="s">
        <v>507</v>
      </c>
      <c r="AL15" s="1174"/>
      <c r="AM15" s="1174"/>
      <c r="AN15" s="1175"/>
      <c r="AO15" s="309" t="s">
        <v>504</v>
      </c>
      <c r="AP15" s="309" t="s">
        <v>504</v>
      </c>
      <c r="AQ15" s="310">
        <v>5079</v>
      </c>
      <c r="AR15" s="311" t="s">
        <v>504</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76" t="s">
        <v>508</v>
      </c>
      <c r="AL16" s="1177"/>
      <c r="AM16" s="1177"/>
      <c r="AN16" s="1178"/>
      <c r="AO16" s="309">
        <v>-38852</v>
      </c>
      <c r="AP16" s="309">
        <v>-25764</v>
      </c>
      <c r="AQ16" s="310">
        <v>-19713</v>
      </c>
      <c r="AR16" s="311">
        <v>30.7</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76" t="s">
        <v>184</v>
      </c>
      <c r="AL17" s="1177"/>
      <c r="AM17" s="1177"/>
      <c r="AN17" s="1178"/>
      <c r="AO17" s="309">
        <v>687132</v>
      </c>
      <c r="AP17" s="309">
        <v>455658</v>
      </c>
      <c r="AQ17" s="310">
        <v>267304</v>
      </c>
      <c r="AR17" s="311">
        <v>70.5</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509</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510</v>
      </c>
      <c r="AP20" s="317" t="s">
        <v>511</v>
      </c>
      <c r="AQ20" s="318" t="s">
        <v>512</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68" t="s">
        <v>513</v>
      </c>
      <c r="AL21" s="1169"/>
      <c r="AM21" s="1169"/>
      <c r="AN21" s="1170"/>
      <c r="AO21" s="321">
        <v>33.159999999999997</v>
      </c>
      <c r="AP21" s="322">
        <v>25.06</v>
      </c>
      <c r="AQ21" s="323">
        <v>8.1</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68" t="s">
        <v>514</v>
      </c>
      <c r="AL22" s="1169"/>
      <c r="AM22" s="1169"/>
      <c r="AN22" s="1170"/>
      <c r="AO22" s="326">
        <v>99.6</v>
      </c>
      <c r="AP22" s="327">
        <v>93.7</v>
      </c>
      <c r="AQ22" s="328">
        <v>5.9</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515</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516</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517</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71" t="s">
        <v>495</v>
      </c>
      <c r="AP30" s="297"/>
      <c r="AQ30" s="298" t="s">
        <v>496</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2"/>
      <c r="AP31" s="303" t="s">
        <v>497</v>
      </c>
      <c r="AQ31" s="304" t="s">
        <v>498</v>
      </c>
      <c r="AR31" s="305" t="s">
        <v>499</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84" t="s">
        <v>518</v>
      </c>
      <c r="AL32" s="1185"/>
      <c r="AM32" s="1185"/>
      <c r="AN32" s="1186"/>
      <c r="AO32" s="336">
        <v>313181</v>
      </c>
      <c r="AP32" s="336">
        <v>207680</v>
      </c>
      <c r="AQ32" s="337">
        <v>151350</v>
      </c>
      <c r="AR32" s="338">
        <v>37.200000000000003</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84" t="s">
        <v>519</v>
      </c>
      <c r="AL33" s="1185"/>
      <c r="AM33" s="1185"/>
      <c r="AN33" s="1186"/>
      <c r="AO33" s="336" t="s">
        <v>504</v>
      </c>
      <c r="AP33" s="336" t="s">
        <v>504</v>
      </c>
      <c r="AQ33" s="337" t="s">
        <v>504</v>
      </c>
      <c r="AR33" s="338" t="s">
        <v>504</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84" t="s">
        <v>520</v>
      </c>
      <c r="AL34" s="1185"/>
      <c r="AM34" s="1185"/>
      <c r="AN34" s="1186"/>
      <c r="AO34" s="336" t="s">
        <v>504</v>
      </c>
      <c r="AP34" s="336" t="s">
        <v>504</v>
      </c>
      <c r="AQ34" s="337" t="s">
        <v>504</v>
      </c>
      <c r="AR34" s="338" t="s">
        <v>504</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84" t="s">
        <v>521</v>
      </c>
      <c r="AL35" s="1185"/>
      <c r="AM35" s="1185"/>
      <c r="AN35" s="1186"/>
      <c r="AO35" s="336">
        <v>56007</v>
      </c>
      <c r="AP35" s="336">
        <v>37140</v>
      </c>
      <c r="AQ35" s="337">
        <v>30589</v>
      </c>
      <c r="AR35" s="338">
        <v>21.4</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84" t="s">
        <v>522</v>
      </c>
      <c r="AL36" s="1185"/>
      <c r="AM36" s="1185"/>
      <c r="AN36" s="1186"/>
      <c r="AO36" s="336">
        <v>18129</v>
      </c>
      <c r="AP36" s="336">
        <v>12022</v>
      </c>
      <c r="AQ36" s="337">
        <v>6092</v>
      </c>
      <c r="AR36" s="338">
        <v>97.3</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84" t="s">
        <v>523</v>
      </c>
      <c r="AL37" s="1185"/>
      <c r="AM37" s="1185"/>
      <c r="AN37" s="1186"/>
      <c r="AO37" s="336" t="s">
        <v>504</v>
      </c>
      <c r="AP37" s="336" t="s">
        <v>504</v>
      </c>
      <c r="AQ37" s="337">
        <v>1860</v>
      </c>
      <c r="AR37" s="338" t="s">
        <v>504</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87" t="s">
        <v>524</v>
      </c>
      <c r="AL38" s="1188"/>
      <c r="AM38" s="1188"/>
      <c r="AN38" s="1189"/>
      <c r="AO38" s="339">
        <v>279</v>
      </c>
      <c r="AP38" s="339">
        <v>185</v>
      </c>
      <c r="AQ38" s="340">
        <v>61</v>
      </c>
      <c r="AR38" s="328">
        <v>203.3</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87" t="s">
        <v>525</v>
      </c>
      <c r="AL39" s="1188"/>
      <c r="AM39" s="1188"/>
      <c r="AN39" s="1189"/>
      <c r="AO39" s="336">
        <v>-518</v>
      </c>
      <c r="AP39" s="336">
        <v>-344</v>
      </c>
      <c r="AQ39" s="337">
        <v>-9157</v>
      </c>
      <c r="AR39" s="338">
        <v>-96.2</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84" t="s">
        <v>526</v>
      </c>
      <c r="AL40" s="1185"/>
      <c r="AM40" s="1185"/>
      <c r="AN40" s="1186"/>
      <c r="AO40" s="336">
        <v>-274102</v>
      </c>
      <c r="AP40" s="336">
        <v>-181765</v>
      </c>
      <c r="AQ40" s="337">
        <v>-135364</v>
      </c>
      <c r="AR40" s="338">
        <v>34.299999999999997</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90" t="s">
        <v>296</v>
      </c>
      <c r="AL41" s="1191"/>
      <c r="AM41" s="1191"/>
      <c r="AN41" s="1192"/>
      <c r="AO41" s="336">
        <v>112976</v>
      </c>
      <c r="AP41" s="336">
        <v>74918</v>
      </c>
      <c r="AQ41" s="337">
        <v>45431</v>
      </c>
      <c r="AR41" s="338">
        <v>64.900000000000006</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527</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528</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529</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79" t="s">
        <v>495</v>
      </c>
      <c r="AN49" s="1181" t="s">
        <v>530</v>
      </c>
      <c r="AO49" s="1182"/>
      <c r="AP49" s="1182"/>
      <c r="AQ49" s="1182"/>
      <c r="AR49" s="1183"/>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80"/>
      <c r="AN50" s="352" t="s">
        <v>531</v>
      </c>
      <c r="AO50" s="353" t="s">
        <v>532</v>
      </c>
      <c r="AP50" s="354" t="s">
        <v>533</v>
      </c>
      <c r="AQ50" s="355" t="s">
        <v>534</v>
      </c>
      <c r="AR50" s="356" t="s">
        <v>535</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536</v>
      </c>
      <c r="AL51" s="349"/>
      <c r="AM51" s="357">
        <v>774438</v>
      </c>
      <c r="AN51" s="358">
        <v>635828</v>
      </c>
      <c r="AO51" s="359">
        <v>-10.1</v>
      </c>
      <c r="AP51" s="360">
        <v>288550</v>
      </c>
      <c r="AQ51" s="361">
        <v>20.8</v>
      </c>
      <c r="AR51" s="362">
        <v>-30.9</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537</v>
      </c>
      <c r="AM52" s="365">
        <v>544105</v>
      </c>
      <c r="AN52" s="366">
        <v>446720</v>
      </c>
      <c r="AO52" s="367">
        <v>29.7</v>
      </c>
      <c r="AP52" s="368">
        <v>141525</v>
      </c>
      <c r="AQ52" s="369">
        <v>10.1</v>
      </c>
      <c r="AR52" s="370">
        <v>19.600000000000001</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538</v>
      </c>
      <c r="AL53" s="349"/>
      <c r="AM53" s="357">
        <v>484152</v>
      </c>
      <c r="AN53" s="358">
        <v>389816</v>
      </c>
      <c r="AO53" s="359">
        <v>-38.700000000000003</v>
      </c>
      <c r="AP53" s="360">
        <v>287914</v>
      </c>
      <c r="AQ53" s="361">
        <v>-0.2</v>
      </c>
      <c r="AR53" s="362">
        <v>-38.5</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537</v>
      </c>
      <c r="AM54" s="365">
        <v>327692</v>
      </c>
      <c r="AN54" s="366">
        <v>263842</v>
      </c>
      <c r="AO54" s="367">
        <v>-40.9</v>
      </c>
      <c r="AP54" s="368">
        <v>146531</v>
      </c>
      <c r="AQ54" s="369">
        <v>3.5</v>
      </c>
      <c r="AR54" s="370">
        <v>-44.4</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539</v>
      </c>
      <c r="AL55" s="349"/>
      <c r="AM55" s="357">
        <v>576872</v>
      </c>
      <c r="AN55" s="358">
        <v>458563</v>
      </c>
      <c r="AO55" s="359">
        <v>17.600000000000001</v>
      </c>
      <c r="AP55" s="360">
        <v>310300</v>
      </c>
      <c r="AQ55" s="361">
        <v>7.8</v>
      </c>
      <c r="AR55" s="362">
        <v>9.8000000000000007</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537</v>
      </c>
      <c r="AM56" s="365">
        <v>348559</v>
      </c>
      <c r="AN56" s="366">
        <v>277074</v>
      </c>
      <c r="AO56" s="367">
        <v>5</v>
      </c>
      <c r="AP56" s="368">
        <v>157576</v>
      </c>
      <c r="AQ56" s="369">
        <v>7.5</v>
      </c>
      <c r="AR56" s="370">
        <v>-2.5</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540</v>
      </c>
      <c r="AL57" s="349"/>
      <c r="AM57" s="357">
        <v>615249</v>
      </c>
      <c r="AN57" s="358">
        <v>424310</v>
      </c>
      <c r="AO57" s="359">
        <v>-7.5</v>
      </c>
      <c r="AP57" s="360">
        <v>317319</v>
      </c>
      <c r="AQ57" s="361">
        <v>2.2999999999999998</v>
      </c>
      <c r="AR57" s="362">
        <v>-9.8000000000000007</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537</v>
      </c>
      <c r="AM58" s="365">
        <v>265117</v>
      </c>
      <c r="AN58" s="366">
        <v>182839</v>
      </c>
      <c r="AO58" s="367">
        <v>-34</v>
      </c>
      <c r="AP58" s="368">
        <v>164214</v>
      </c>
      <c r="AQ58" s="369">
        <v>4.2</v>
      </c>
      <c r="AR58" s="370">
        <v>-38.200000000000003</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541</v>
      </c>
      <c r="AL59" s="349"/>
      <c r="AM59" s="357">
        <v>391089</v>
      </c>
      <c r="AN59" s="358">
        <v>259343</v>
      </c>
      <c r="AO59" s="359">
        <v>-38.9</v>
      </c>
      <c r="AP59" s="360">
        <v>289738</v>
      </c>
      <c r="AQ59" s="361">
        <v>-8.6999999999999993</v>
      </c>
      <c r="AR59" s="362">
        <v>-30.2</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537</v>
      </c>
      <c r="AM60" s="365">
        <v>227987</v>
      </c>
      <c r="AN60" s="366">
        <v>151185</v>
      </c>
      <c r="AO60" s="367">
        <v>-17.3</v>
      </c>
      <c r="AP60" s="368">
        <v>156238</v>
      </c>
      <c r="AQ60" s="369">
        <v>-4.9000000000000004</v>
      </c>
      <c r="AR60" s="370">
        <v>-12.4</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542</v>
      </c>
      <c r="AL61" s="371"/>
      <c r="AM61" s="372">
        <v>568360</v>
      </c>
      <c r="AN61" s="373">
        <v>433572</v>
      </c>
      <c r="AO61" s="374">
        <v>-15.5</v>
      </c>
      <c r="AP61" s="375">
        <v>298764</v>
      </c>
      <c r="AQ61" s="376">
        <v>4.4000000000000004</v>
      </c>
      <c r="AR61" s="362">
        <v>-19.899999999999999</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537</v>
      </c>
      <c r="AM62" s="365">
        <v>342692</v>
      </c>
      <c r="AN62" s="366">
        <v>264332</v>
      </c>
      <c r="AO62" s="367">
        <v>-11.5</v>
      </c>
      <c r="AP62" s="368">
        <v>153217</v>
      </c>
      <c r="AQ62" s="369">
        <v>4.0999999999999996</v>
      </c>
      <c r="AR62" s="370">
        <v>-15.6</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XQvbOhG19166vOZt5tOYT6MPZ7dCAdYoPKTllrppTtUBoMXwNfDhhHxul80VC/SaF5oMBKTD1RylqPF3AOP+Og==" saltValue="jkAgrl2V5wVkyUZ0M5N4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37"/>
  <sheetViews>
    <sheetView showGridLines="0" topLeftCell="A58" zoomScale="70" zoomScaleNormal="70" zoomScaleSheetLayoutView="55" workbookViewId="0">
      <selection activeCell="AF67" sqref="AF67"/>
    </sheetView>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sheetData>
  <sheetProtection algorithmName="SHA-512" hashValue="HJHBurvNZOFgmxWFUiDtyGsv+d0vVv1zre1+FTC2WLhEqmLxkIvjKTMhQsf0PJaSleAQ9RpQCviCcwk8FcP3Zw==" saltValue="uV34j6sNR5oK/Y5hvyi+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C35XA3UAqjOqURhTx0HqgT+GxyRWXZCE+EvVMvAie8EK7V5b9SoVAvctcEBEDejSv7VqhoJZIs2qb0vqJvvdQ==" saltValue="/22cpk7JNNtrasNfOyke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9"/>
  <sheetViews>
    <sheetView showGridLines="0" topLeftCell="A28" zoomScale="80" zoomScaleNormal="80"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3" t="s">
        <v>3</v>
      </c>
      <c r="D47" s="1193"/>
      <c r="E47" s="1194"/>
      <c r="F47" s="11">
        <v>53.76</v>
      </c>
      <c r="G47" s="12">
        <v>53.34</v>
      </c>
      <c r="H47" s="12">
        <v>49.47</v>
      </c>
      <c r="I47" s="12">
        <v>47.02</v>
      </c>
      <c r="J47" s="13">
        <v>39.65</v>
      </c>
    </row>
    <row r="48" spans="2:10" ht="57.75" customHeight="1" x14ac:dyDescent="0.15">
      <c r="B48" s="14"/>
      <c r="C48" s="1195" t="s">
        <v>4</v>
      </c>
      <c r="D48" s="1195"/>
      <c r="E48" s="1196"/>
      <c r="F48" s="15">
        <v>4.5599999999999996</v>
      </c>
      <c r="G48" s="16">
        <v>4.62</v>
      </c>
      <c r="H48" s="16">
        <v>4.1500000000000004</v>
      </c>
      <c r="I48" s="16">
        <v>2.5099999999999998</v>
      </c>
      <c r="J48" s="17">
        <v>3.4</v>
      </c>
    </row>
    <row r="49" spans="2:10" ht="57.75" customHeight="1" thickBot="1" x14ac:dyDescent="0.2">
      <c r="B49" s="18"/>
      <c r="C49" s="1197" t="s">
        <v>5</v>
      </c>
      <c r="D49" s="1197"/>
      <c r="E49" s="1198"/>
      <c r="F49" s="19" t="s">
        <v>551</v>
      </c>
      <c r="G49" s="20">
        <v>2.1800000000000002</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Y1Fet2INsbmnnzxbFKlMScRjZuqvwZhOCdFiFS6ekV2xF6K62lE6BfCdExP/nGhj5z2pKc+BsrRWnsEgRpJYWg==" saltValue="z3yRbu5sgyJ2uE2ORcKX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2020-03-03T09:37:06Z</cp:lastPrinted>
  <dcterms:created xsi:type="dcterms:W3CDTF">2020-02-10T02:03:04Z</dcterms:created>
  <dcterms:modified xsi:type="dcterms:W3CDTF">2020-08-19T06:06:07Z</dcterms:modified>
  <cp:category/>
</cp:coreProperties>
</file>