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iki.nohara\Desktop\各年度財政関係\05財政関係（調査）\平成28年度\290213【217第1次〆切】平成２７年度財政状況資料集の作成及び提出について\"/>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AM35" i="9"/>
  <c r="CO34" i="9"/>
  <c r="BW34" i="9"/>
  <c r="BW35" i="9" s="1"/>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alcChain>
</file>

<file path=xl/sharedStrings.xml><?xml version="1.0" encoding="utf-8"?>
<sst xmlns="http://schemas.openxmlformats.org/spreadsheetml/2006/main" count="1018" uniqueCount="534">
  <si>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</si>
  <si>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</si>
  <si>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</si>
  <si>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</si>
  <si>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</si>
  <si>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</si>
  <si>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</si>
  <si>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</si>
  <si>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</si>
  <si>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</si>
  <si>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</si>
  <si>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</si>
  <si>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</si>
  <si>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</si>
  <si>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</si>
  <si>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</si>
  <si>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</si>
  <si>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</si>
  <si>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</si>
  <si>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</si>
  <si>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</si>
  <si>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</si>
  <si>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</si>
  <si>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</si>
  <si>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</si>
  <si>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</si>
  <si>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</si>
  <si>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</si>
  <si>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</si>
  <si>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</si>
  <si>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</si>
  <si>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</si>
  <si>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</si>
  <si>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</si>
  <si>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</si>
  <si>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</si>
  <si>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</si>
  <si>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</si>
  <si>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</si>
  <si>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</si>
  <si>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</si>
  <si>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</si>
  <si>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</si>
  <si>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</si>
  <si>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</si>
  <si>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</si>
  <si>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</si>
  <si>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</si>
  <si>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</si>
  <si>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</si>
  <si>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</si>
  <si>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</si>
  <si>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</si>
  <si>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</si>
  <si>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</si>
  <si>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</si>
  <si>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</si>
  <si>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</si>
  <si>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</si>
  <si>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</si>
  <si>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</si>
  <si>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</si>
  <si>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</si>
  <si>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</si>
  <si>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</si>
  <si>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</si>
  <si>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</si>
  <si>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</si>
  <si>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</si>
  <si>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</si>
  <si>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</si>
  <si>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</si>
  <si>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</si>
  <si>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</si>
  <si>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</si>
  <si>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</si>
  <si>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</si>
  <si>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</si>
  <si>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</si>
  <si>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</si>
  <si>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</si>
  <si>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</si>
  <si>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占冠村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</si>
  <si>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</si>
  <si>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</si>
  <si>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</si>
  <si>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</si>
  <si>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</si>
  <si>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</si>
  <si>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</si>
  <si>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</si>
  <si>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</si>
  <si>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</si>
  <si>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</si>
  <si>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</si>
  <si>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</si>
  <si>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</si>
  <si>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</si>
  <si>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</si>
  <si>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</si>
  <si>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</si>
  <si>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</si>
  <si>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</si>
  <si>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</si>
  <si>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</si>
  <si>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</si>
  <si>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</si>
  <si>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</si>
  <si>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</si>
  <si>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</si>
  <si>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</si>
  <si>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</si>
  <si>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</si>
  <si>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</si>
  <si>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</si>
  <si>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</si>
  <si>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</si>
  <si>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</si>
  <si>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</si>
  <si>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</si>
  <si>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</si>
  <si>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</si>
  <si>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</si>
  <si>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</si>
  <si>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</si>
  <si>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</si>
  <si>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</si>
  <si>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</si>
  <si>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</si>
  <si>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</si>
  <si>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</si>
  <si>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</si>
  <si>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</si>
  <si>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</si>
  <si>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</si>
  <si>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</si>
  <si>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</si>
  <si>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</si>
  <si>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</si>
  <si>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</si>
  <si>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</si>
  <si>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</si>
  <si>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</si>
  <si>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</si>
  <si>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</si>
  <si>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</si>
  <si>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</si>
  <si>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</si>
  <si>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</si>
  <si>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</si>
  <si>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</si>
  <si>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</si>
  <si>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</si>
  <si>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</si>
  <si>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</si>
  <si>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</si>
  <si>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</si>
  <si>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</si>
  <si>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</si>
  <si>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</si>
  <si>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</si>
  <si>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</si>
  <si>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</si>
  <si>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</si>
  <si>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</si>
  <si>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</si>
  <si>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</si>
  <si>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</si>
  <si>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</si>
  <si>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</si>
  <si>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</si>
  <si>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</si>
  <si>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</si>
  <si>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</si>
  <si>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</si>
  <si>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</si>
  <si>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</si>
  <si>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</si>
  <si>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</si>
  <si>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</si>
  <si>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</si>
  <si>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</si>
  <si>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</si>
  <si>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</si>
  <si>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</si>
  <si>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</si>
  <si>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</si>
  <si>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</si>
  <si>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</si>
  <si>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</si>
  <si>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</si>
  <si>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</si>
  <si>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</si>
  <si>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</si>
  <si>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北海道占冠村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</si>
  <si>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</si>
  <si>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</si>
  <si>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</si>
  <si>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</si>
  <si>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</si>
  <si>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</si>
  <si>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</si>
  <si>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</si>
  <si>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</si>
  <si>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</si>
  <si>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</si>
  <si>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</si>
  <si>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</si>
  <si>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</si>
  <si>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</si>
  <si>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</si>
  <si>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</si>
  <si>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</si>
  <si>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</si>
  <si>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</si>
  <si>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</si>
  <si>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</si>
  <si>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</si>
  <si>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</si>
  <si>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</si>
  <si>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</si>
  <si>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</si>
  <si>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</si>
  <si>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</si>
  <si>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</si>
  <si>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</si>
  <si>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</si>
  <si>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</si>
  <si>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</si>
  <si>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</si>
  <si>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</si>
  <si>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</si>
  <si>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</si>
  <si>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</si>
  <si>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</si>
  <si>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</si>
  <si>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</si>
  <si>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</si>
  <si>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</si>
  <si>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</si>
  <si>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</si>
  <si>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</si>
  <si>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</si>
  <si>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</si>
  <si>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</si>
  <si>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</si>
  <si>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</si>
  <si>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</si>
  <si>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</si>
  <si>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</si>
  <si>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</si>
  <si>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</si>
  <si>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</si>
  <si>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</si>
  <si>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</si>
  <si>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</si>
  <si>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</si>
  <si>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</si>
  <si>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</si>
  <si>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</si>
  <si>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</si>
  <si>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</si>
  <si>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</si>
  <si>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</si>
  <si>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</si>
  <si>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</si>
  <si>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</si>
  <si>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</si>
  <si>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</si>
  <si>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</si>
  <si>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</si>
  <si>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</si>
  <si>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</si>
  <si>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</si>
  <si>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</si>
  <si>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</si>
  <si>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</si>
  <si>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</si>
  <si>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</si>
  <si>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</si>
  <si>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</si>
  <si>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</si>
  <si>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</si>
  <si>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</si>
  <si>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</si>
  <si>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</si>
  <si>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</si>
  <si>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</si>
  <si>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</si>
  <si>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</si>
  <si>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</si>
  <si>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</si>
  <si>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</si>
  <si>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</si>
  <si>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</si>
  <si>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</si>
  <si>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</si>
  <si>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</si>
  <si>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</si>
  <si>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</si>
  <si>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</si>
  <si>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</si>
  <si>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</si>
  <si>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</si>
  <si>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</si>
  <si>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</si>
  <si>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</si>
  <si>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</si>
  <si>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</si>
  <si>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</si>
  <si>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</si>
  <si>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</si>
  <si>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</si>
  <si>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</si>
  <si>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</si>
  <si>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</si>
  <si>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</si>
  <si>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</si>
  <si>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</si>
  <si>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</si>
  <si>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</si>
  <si>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</si>
  <si>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</si>
  <si>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</si>
  <si>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</si>
  <si>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</si>
  <si>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</si>
  <si>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</si>
  <si>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</si>
  <si>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</si>
  <si>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</si>
  <si>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</si>
  <si>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</si>
  <si>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</si>
  <si>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</si>
  <si>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</si>
  <si>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</si>
  <si>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</si>
  <si>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</si>
  <si>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</si>
  <si>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</si>
  <si>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</si>
  <si>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北海道占冠村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</si>
  <si>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</si>
  <si>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</si>
  <si>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</si>
  <si>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</si>
  <si>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</si>
  <si>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</si>
  <si>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</si>
  <si>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</si>
  <si>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</si>
  <si>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</si>
  <si>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</si>
  <si>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</si>
  <si>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</si>
  <si>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</si>
  <si>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</si>
  <si>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</si>
  <si>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</si>
  <si>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</si>
  <si>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</si>
  <si>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</si>
  <si>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</si>
  <si>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</si>
  <si>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</si>
  <si>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</si>
  <si>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</si>
  <si>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</si>
  <si>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</si>
  <si>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</si>
  <si>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</si>
  <si>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</si>
  <si>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</si>
  <si>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</si>
  <si>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</si>
  <si>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</si>
  <si>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</si>
  <si>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</si>
  <si>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</si>
  <si>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</si>
  <si>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</si>
  <si>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</si>
  <si>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</si>
  <si>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</si>
  <si>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</si>
  <si>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</si>
  <si>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</si>
  <si>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</si>
  <si>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</si>
  <si>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</si>
  <si>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</si>
  <si>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</si>
  <si>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</si>
  <si>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</si>
  <si>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</si>
  <si>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</si>
  <si>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</si>
  <si>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</si>
  <si>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</si>
  <si>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</si>
  <si>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</si>
  <si>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</si>
  <si>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</si>
  <si>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</si>
  <si>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</si>
  <si>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</si>
  <si>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</si>
  <si>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</si>
  <si>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</si>
  <si>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</si>
  <si>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</si>
  <si>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</si>
  <si>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</si>
  <si>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</si>
  <si>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</si>
  <si>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</si>
  <si>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</si>
  <si>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</si>
  <si>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</si>
  <si>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</si>
  <si>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</si>
  <si>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</si>
  <si>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</si>
  <si>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</si>
  <si>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</si>
  <si>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</si>
  <si>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</si>
  <si>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</si>
  <si>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</si>
  <si>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</si>
  <si>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</si>
  <si>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</si>
  <si>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</si>
  <si>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</si>
  <si>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</si>
  <si>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</si>
  <si>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</si>
  <si>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</si>
  <si>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</si>
  <si>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</si>
  <si>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</si>
  <si>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</si>
  <si>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</si>
  <si>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</si>
  <si>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</si>
  <si>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</si>
  <si>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</si>
  <si>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</si>
  <si>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</si>
  <si>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</si>
  <si>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</si>
  <si>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</si>
  <si>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</si>
  <si>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</si>
  <si>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</si>
  <si>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</si>
  <si>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</si>
  <si>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</si>
  <si>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</si>
  <si>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</si>
  <si>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</si>
  <si>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</si>
  <si>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</si>
  <si>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</si>
  <si>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</si>
  <si>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</si>
  <si>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</si>
  <si>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</si>
  <si>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</si>
  <si>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</si>
  <si>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</si>
  <si>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</si>
  <si>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</si>
  <si>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</si>
  <si>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</si>
  <si>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</si>
  <si>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</si>
  <si>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</si>
  <si>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</si>
  <si>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</si>
  <si>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</si>
  <si>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</si>
  <si>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</si>
  <si>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</si>
  <si>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</si>
  <si>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</si>
  <si>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</si>
  <si>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</si>
  <si>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</si>
  <si>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</si>
  <si>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</si>
  <si>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</si>
  <si>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</si>
  <si>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</si>
  <si>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</si>
  <si>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</si>
  <si>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</si>
  <si>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</si>
  <si>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</si>
  <si>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</si>
  <si>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</si>
  <si>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</si>
  <si>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</si>
  <si>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</si>
  <si>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</si>
  <si>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</si>
  <si>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</si>
  <si>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</si>
  <si>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</si>
  <si>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</si>
  <si>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</si>
  <si>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</si>
  <si>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</si>
  <si>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</si>
  <si>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</si>
  <si>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</si>
  <si>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</si>
  <si>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</si>
  <si>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</si>
  <si>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</si>
  <si>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4.13</t>
  </si>
  <si>
    <t>一般会計</t>
  </si>
  <si>
    <t>国民健康保険事業特別会計</t>
  </si>
  <si>
    <t>介護保険事業特別会計</t>
  </si>
  <si>
    <t>公共下水道事業特別会計</t>
  </si>
  <si>
    <t>占冠村歯科診療所事業特別会計</t>
  </si>
  <si>
    <t>簡易水道事業特別会計</t>
  </si>
  <si>
    <t>村立診療所特別会計</t>
  </si>
  <si>
    <t>後期高齢者医療事業特別会計</t>
  </si>
  <si>
    <t>その他会計（赤字）</t>
  </si>
  <si>
    <t>その他会計（黒字）</t>
  </si>
  <si>
    <t>富良野広域連合</t>
    <rPh sb="0" eb="3">
      <t>フラノ</t>
    </rPh>
    <rPh sb="3" eb="5">
      <t>コウイキ</t>
    </rPh>
    <rPh sb="5" eb="7">
      <t>レンゴウ</t>
    </rPh>
    <phoneticPr fontId="2"/>
  </si>
  <si>
    <t>上川教育研修センター</t>
    <rPh sb="0" eb="2">
      <t>カミカワ</t>
    </rPh>
    <rPh sb="2" eb="4">
      <t>キョウイク</t>
    </rPh>
    <rPh sb="4" eb="6">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</si>
</sst>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quot;¥&quot;#,##0;[Red]&quot;¥&quot;\-#,##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192" fontId="8" fillId="0" borderId="0" applyFont="0" applyFill="0" applyBorder="0" applyAlignment="0" applyProtection="0">
      <alignment vertical="center"/>
    </xf>
    <xf numFmtId="192" fontId="8" fillId="0" borderId="0" applyFont="0" applyFill="0" applyBorder="0" applyAlignment="0" applyProtection="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420215</c:v>
                </c:pt>
                <c:pt idx="1">
                  <c:v>447668</c:v>
                </c:pt>
                <c:pt idx="2">
                  <c:v>707464</c:v>
                </c:pt>
                <c:pt idx="3">
                  <c:v>635828</c:v>
                </c:pt>
                <c:pt idx="4">
                  <c:v>389816</c:v>
                </c:pt>
              </c:numCache>
            </c:numRef>
          </c:val>
          <c:smooth val="0"/>
        </c:ser>
        <c:dLbls>
          <c:showLegendKey val="0"/>
          <c:showVal val="0"/>
          <c:showCatName val="0"/>
          <c:showSerName val="0"/>
          <c:showPercent val="0"/>
          <c:showBubbleSize val="0"/>
        </c:dLbls>
        <c:marker val="1"/>
        <c:smooth val="0"/>
        <c:axId val="126828312"/>
        <c:axId val="388159928"/>
      </c:lineChart>
      <c:catAx>
        <c:axId val="126828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159928"/>
        <c:crosses val="autoZero"/>
        <c:auto val="1"/>
        <c:lblAlgn val="ctr"/>
        <c:lblOffset val="100"/>
        <c:tickLblSkip val="1"/>
        <c:tickMarkSkip val="1"/>
        <c:noMultiLvlLbl val="0"/>
      </c:catAx>
      <c:valAx>
        <c:axId val="38815992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28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4.88</c:v>
                </c:pt>
                <c:pt idx="1">
                  <c:v>3.58</c:v>
                </c:pt>
                <c:pt idx="2">
                  <c:v>2.37</c:v>
                </c:pt>
                <c:pt idx="3">
                  <c:v>4.5599999999999996</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49.26</c:v>
                </c:pt>
                <c:pt idx="1">
                  <c:v>46.05</c:v>
                </c:pt>
                <c:pt idx="2">
                  <c:v>53.79</c:v>
                </c:pt>
                <c:pt idx="3">
                  <c:v>53.76</c:v>
                </c:pt>
                <c:pt idx="4">
                  <c:v>53.34</c:v>
                </c:pt>
              </c:numCache>
            </c:numRef>
          </c:val>
        </c:ser>
        <c:dLbls>
          <c:showLegendKey val="0"/>
          <c:showVal val="0"/>
          <c:showCatName val="0"/>
          <c:showSerName val="0"/>
          <c:showPercent val="0"/>
          <c:showBubbleSize val="0"/>
        </c:dLbls>
        <c:gapWidth val="250"/>
        <c:overlap val="100"/>
        <c:axId val="394127736"/>
        <c:axId val="389059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8.02</c:v>
                </c:pt>
                <c:pt idx="1">
                  <c:v>4.4800000000000004</c:v>
                </c:pt>
                <c:pt idx="2">
                  <c:v>5.13</c:v>
                </c:pt>
                <c:pt idx="3">
                  <c:v>-4.13</c:v>
                </c:pt>
                <c:pt idx="4">
                  <c:v>2.1800000000000002</c:v>
                </c:pt>
              </c:numCache>
            </c:numRef>
          </c:val>
          <c:smooth val="0"/>
        </c:ser>
        <c:dLbls>
          <c:showLegendKey val="0"/>
          <c:showVal val="0"/>
          <c:showCatName val="0"/>
          <c:showSerName val="0"/>
          <c:showPercent val="0"/>
          <c:showBubbleSize val="0"/>
        </c:dLbls>
        <c:marker val="1"/>
        <c:smooth val="0"/>
        <c:axId val="394127736"/>
        <c:axId val="389059336"/>
      </c:lineChart>
      <c:catAx>
        <c:axId val="39412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059336"/>
        <c:crosses val="autoZero"/>
        <c:auto val="1"/>
        <c:lblAlgn val="ctr"/>
        <c:lblOffset val="100"/>
        <c:tickLblSkip val="1"/>
        <c:tickMarkSkip val="1"/>
        <c:noMultiLvlLbl val="0"/>
      </c:catAx>
      <c:valAx>
        <c:axId val="389059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12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0.04</c:v>
                </c:pt>
              </c:numCache>
            </c:numRef>
          </c:val>
        </c:ser>
        <c:ser>
          <c:idx val="3"/>
          <c:order val="3"/>
          <c:tx>
            <c:strRef>
              <c:f>データシート!$A$30</c:f>
              <c:strCache>
                <c:ptCount val="1"/>
                <c:pt idx="0">
                  <c:v>村立診療所特別会計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0.25</c:v>
                </c:pt>
                <c:pt idx="2">
                  <c:v>#N/A</c:v>
                </c:pt>
                <c:pt idx="3">
                  <c:v>0.21</c:v>
                </c:pt>
                <c:pt idx="4">
                  <c:v>#N/A</c:v>
                </c:pt>
                <c:pt idx="5">
                  <c:v>0.11</c:v>
                </c:pt>
                <c:pt idx="6">
                  <c:v>#N/A</c:v>
                </c:pt>
                <c:pt idx="7">
                  <c:v>0.27</c:v>
                </c:pt>
                <c:pt idx="8">
                  <c:v>#N/A</c:v>
                </c:pt>
                <c:pt idx="9">
                  <c:v>0.08</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0.21</c:v>
                </c:pt>
                <c:pt idx="2">
                  <c:v>#N/A</c:v>
                </c:pt>
                <c:pt idx="3">
                  <c:v>0.18</c:v>
                </c:pt>
                <c:pt idx="4">
                  <c:v>#N/A</c:v>
                </c:pt>
                <c:pt idx="5">
                  <c:v>0.15</c:v>
                </c:pt>
                <c:pt idx="6">
                  <c:v>#N/A</c:v>
                </c:pt>
                <c:pt idx="7">
                  <c:v>0.11</c:v>
                </c:pt>
                <c:pt idx="8">
                  <c:v>#N/A</c:v>
                </c:pt>
                <c:pt idx="9">
                  <c:v>0.11</c:v>
                </c:pt>
              </c:numCache>
            </c:numRef>
          </c:val>
        </c:ser>
        <c:ser>
          <c:idx val="5"/>
          <c:order val="5"/>
          <c:tx>
            <c:strRef>
              <c:f>データシート!$A$32</c:f>
              <c:strCache>
                <c:ptCount val="1"/>
                <c:pt idx="0">
                  <c:v>占冠村歯科診療所事業特別会計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0.06</c:v>
                </c:pt>
                <c:pt idx="4">
                  <c:v>#N/A</c:v>
                </c:pt>
                <c:pt idx="5">
                  <c:v>0.1</c:v>
                </c:pt>
                <c:pt idx="6">
                  <c:v>#N/A</c:v>
                </c:pt>
                <c:pt idx="7">
                  <c:v>0.13</c:v>
                </c:pt>
                <c:pt idx="8">
                  <c:v>#N/A</c:v>
                </c:pt>
                <c:pt idx="9">
                  <c:v>0.2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0.22</c:v>
                </c:pt>
                <c:pt idx="4">
                  <c:v>#N/A</c:v>
                </c:pt>
                <c:pt idx="5">
                  <c:v>0.23</c:v>
                </c:pt>
                <c:pt idx="6">
                  <c:v>#N/A</c:v>
                </c:pt>
                <c:pt idx="7">
                  <c:v>0.18</c:v>
                </c:pt>
                <c:pt idx="8">
                  <c:v>#N/A</c:v>
                </c:pt>
                <c:pt idx="9">
                  <c:v>0.24</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0.68</c:v>
                </c:pt>
                <c:pt idx="2">
                  <c:v>#N/A</c:v>
                </c:pt>
                <c:pt idx="3">
                  <c:v>0.59</c:v>
                </c:pt>
                <c:pt idx="4">
                  <c:v>#N/A</c:v>
                </c:pt>
                <c:pt idx="5">
                  <c:v>0.63</c:v>
                </c:pt>
                <c:pt idx="6">
                  <c:v>#N/A</c:v>
                </c:pt>
                <c:pt idx="7">
                  <c:v>0.82</c:v>
                </c:pt>
                <c:pt idx="8">
                  <c:v>#N/A</c:v>
                </c:pt>
                <c:pt idx="9">
                  <c:v>0.39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0.56000000000000005</c:v>
                </c:pt>
                <c:pt idx="2">
                  <c:v>#N/A</c:v>
                </c:pt>
                <c:pt idx="3">
                  <c:v>0.42</c:v>
                </c:pt>
                <c:pt idx="4">
                  <c:v>#N/A</c:v>
                </c:pt>
                <c:pt idx="5">
                  <c:v>0.6</c:v>
                </c:pt>
                <c:pt idx="6">
                  <c:v>#N/A</c:v>
                </c:pt>
                <c:pt idx="7">
                  <c:v>0.56999999999999995</c:v>
                </c:pt>
                <c:pt idx="8">
                  <c:v>#N/A</c:v>
                </c:pt>
                <c:pt idx="9">
                  <c:v>0.56000000000000005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4.55</c:v>
                </c:pt>
                <c:pt idx="2">
                  <c:v>#N/A</c:v>
                </c:pt>
                <c:pt idx="3">
                  <c:v>3.29</c:v>
                </c:pt>
                <c:pt idx="4">
                  <c:v>#N/A</c:v>
                </c:pt>
                <c:pt idx="5">
                  <c:v>2.15</c:v>
                </c:pt>
                <c:pt idx="6">
                  <c:v>#N/A</c:v>
                </c:pt>
                <c:pt idx="7">
                  <c:v>2.59</c:v>
                </c:pt>
                <c:pt idx="8">
                  <c:v>#N/A</c:v>
                </c:pt>
                <c:pt idx="9">
                  <c:v>4.33</c:v>
                </c:pt>
              </c:numCache>
            </c:numRef>
          </c:val>
        </c:ser>
        <c:dLbls>
          <c:showLegendKey val="0"/>
          <c:showVal val="0"/>
          <c:showCatName val="0"/>
          <c:showSerName val="0"/>
          <c:showPercent val="0"/>
          <c:showBubbleSize val="0"/>
        </c:dLbls>
        <c:gapWidth val="150"/>
        <c:overlap val="100"/>
        <c:axId val="155577592"/>
        <c:axId val="388859104"/>
      </c:barChart>
      <c:catAx>
        <c:axId val="15557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859104"/>
        <c:crosses val="autoZero"/>
        <c:auto val="1"/>
        <c:lblAlgn val="ctr"/>
        <c:lblOffset val="100"/>
        <c:tickLblSkip val="1"/>
        <c:tickMarkSkip val="1"/>
        <c:noMultiLvlLbl val="0"/>
      </c:catAx>
      <c:valAx>
        <c:axId val="38885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77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235</c:v>
                </c:pt>
                <c:pt idx="5">
                  <c:v>225</c:v>
                </c:pt>
                <c:pt idx="8">
                  <c:v>214</c:v>
                </c:pt>
                <c:pt idx="11">
                  <c:v>227</c:v>
                </c:pt>
                <c:pt idx="14">
                  <c:v>244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19</c:v>
                </c:pt>
                <c:pt idx="6">
                  <c:v>16</c:v>
                </c:pt>
                <c:pt idx="9">
                  <c:v>16</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60</c:v>
                </c:pt>
                <c:pt idx="3">
                  <c:v>56</c:v>
                </c:pt>
                <c:pt idx="6">
                  <c:v>56</c:v>
                </c:pt>
                <c:pt idx="9">
                  <c:v>59</c:v>
                </c:pt>
                <c:pt idx="12">
                  <c:v>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261</c:v>
                </c:pt>
                <c:pt idx="3">
                  <c:v>258</c:v>
                </c:pt>
                <c:pt idx="6">
                  <c:v>237</c:v>
                </c:pt>
                <c:pt idx="9">
                  <c:v>239</c:v>
                </c:pt>
                <c:pt idx="12">
                  <c:v>248</c:v>
                </c:pt>
              </c:numCache>
            </c:numRef>
          </c:val>
        </c:ser>
        <c:dLbls>
          <c:showLegendKey val="0"/>
          <c:showVal val="0"/>
          <c:showCatName val="0"/>
          <c:showSerName val="0"/>
          <c:showPercent val="0"/>
          <c:showBubbleSize val="0"/>
        </c:dLbls>
        <c:gapWidth val="100"/>
        <c:overlap val="100"/>
        <c:axId val="156811960"/>
        <c:axId val="38905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104</c:v>
                </c:pt>
                <c:pt idx="2">
                  <c:v>#N/A</c:v>
                </c:pt>
                <c:pt idx="3">
                  <c:v>#N/A</c:v>
                </c:pt>
                <c:pt idx="4">
                  <c:v>108</c:v>
                </c:pt>
                <c:pt idx="5">
                  <c:v>#N/A</c:v>
                </c:pt>
                <c:pt idx="6">
                  <c:v>#N/A</c:v>
                </c:pt>
                <c:pt idx="7">
                  <c:v>96</c:v>
                </c:pt>
                <c:pt idx="8">
                  <c:v>#N/A</c:v>
                </c:pt>
                <c:pt idx="9">
                  <c:v>#N/A</c:v>
                </c:pt>
                <c:pt idx="10">
                  <c:v>88</c:v>
                </c:pt>
                <c:pt idx="11">
                  <c:v>#N/A</c:v>
                </c:pt>
                <c:pt idx="12">
                  <c:v>#N/A</c:v>
                </c:pt>
                <c:pt idx="13">
                  <c:v>86</c:v>
                </c:pt>
                <c:pt idx="14">
                  <c:v>#N/A</c:v>
                </c:pt>
              </c:numCache>
            </c:numRef>
          </c:val>
          <c:smooth val="0"/>
        </c:ser>
        <c:dLbls>
          <c:showLegendKey val="0"/>
          <c:showVal val="0"/>
          <c:showCatName val="0"/>
          <c:showSerName val="0"/>
          <c:showPercent val="0"/>
          <c:showBubbleSize val="0"/>
        </c:dLbls>
        <c:marker val="1"/>
        <c:smooth val="0"/>
        <c:axId val="156811960"/>
        <c:axId val="389054240"/>
      </c:lineChart>
      <c:catAx>
        <c:axId val="15681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054240"/>
        <c:crosses val="autoZero"/>
        <c:auto val="1"/>
        <c:lblAlgn val="ctr"/>
        <c:lblOffset val="100"/>
        <c:tickLblSkip val="1"/>
        <c:tickMarkSkip val="1"/>
        <c:noMultiLvlLbl val="0"/>
      </c:catAx>
      <c:valAx>
        <c:axId val="38905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81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2464</c:v>
                </c:pt>
                <c:pt idx="5">
                  <c:v>2634</c:v>
                </c:pt>
                <c:pt idx="8">
                  <c:v>2689</c:v>
                </c:pt>
                <c:pt idx="11">
                  <c:v>2773</c:v>
                </c:pt>
                <c:pt idx="14">
                  <c:v>2719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c:v>
                </c:pt>
                <c:pt idx="5">
                  <c:v>6</c:v>
                </c:pt>
                <c:pt idx="8">
                  <c:v>5</c:v>
                </c:pt>
                <c:pt idx="11">
                  <c:v>4</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1468</c:v>
                </c:pt>
                <c:pt idx="5">
                  <c:v>1711</c:v>
                </c:pt>
                <c:pt idx="8">
                  <c:v>1834</c:v>
                </c:pt>
                <c:pt idx="11">
                  <c:v>1661</c:v>
                </c:pt>
                <c:pt idx="14">
                  <c:v>1684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685</c:v>
                </c:pt>
                <c:pt idx="3">
                  <c:v>620</c:v>
                </c:pt>
                <c:pt idx="6">
                  <c:v>646</c:v>
                </c:pt>
                <c:pt idx="9">
                  <c:v>546</c:v>
                </c:pt>
                <c:pt idx="12">
                  <c:v>579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118</c:v>
                </c:pt>
                <c:pt idx="3">
                  <c:v>100</c:v>
                </c:pt>
                <c:pt idx="6">
                  <c:v>95</c:v>
                </c:pt>
                <c:pt idx="9">
                  <c:v>164</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688</c:v>
                </c:pt>
                <c:pt idx="3">
                  <c:v>658</c:v>
                </c:pt>
                <c:pt idx="6">
                  <c:v>655</c:v>
                </c:pt>
                <c:pt idx="9">
                  <c:v>672</c:v>
                </c:pt>
                <c:pt idx="12">
                  <c:v>686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2800</c:v>
                </c:pt>
                <c:pt idx="3">
                  <c:v>2845</c:v>
                </c:pt>
                <c:pt idx="6">
                  <c:v>3003</c:v>
                </c:pt>
                <c:pt idx="9">
                  <c:v>3138</c:v>
                </c:pt>
                <c:pt idx="12">
                  <c:v>3106</c:v>
                </c:pt>
              </c:numCache>
            </c:numRef>
          </c:val>
        </c:ser>
        <c:dLbls>
          <c:showLegendKey val="0"/>
          <c:showVal val="0"/>
          <c:showCatName val="0"/>
          <c:showSerName val="0"/>
          <c:showPercent val="0"/>
          <c:showBubbleSize val="0"/>
        </c:dLbls>
        <c:gapWidth val="100"/>
        <c:overlap val="100"/>
        <c:axId val="391789872"/>
        <c:axId val="38831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344</c:v>
                </c:pt>
                <c:pt idx="2">
                  <c:v>#N/A</c:v>
                </c:pt>
                <c:pt idx="3">
                  <c:v>#N/A</c:v>
                </c:pt>
                <c:pt idx="4">
                  <c:v>0</c:v>
                </c:pt>
                <c:pt idx="5">
                  <c:v>#N/A</c:v>
                </c:pt>
                <c:pt idx="6">
                  <c:v>#N/A</c:v>
                </c:pt>
                <c:pt idx="7">
                  <c:v>0</c:v>
                </c:pt>
                <c:pt idx="8">
                  <c:v>#N/A</c:v>
                </c:pt>
                <c:pt idx="9">
                  <c:v>#N/A</c:v>
                </c:pt>
                <c:pt idx="10">
                  <c:v>84</c:v>
                </c:pt>
                <c:pt idx="11">
                  <c:v>#N/A</c:v>
                </c:pt>
                <c:pt idx="12">
                  <c:v>#N/A</c:v>
                </c:pt>
                <c:pt idx="13">
                  <c:v>114</c:v>
                </c:pt>
                <c:pt idx="14">
                  <c:v>#N/A</c:v>
                </c:pt>
              </c:numCache>
            </c:numRef>
          </c:val>
          <c:smooth val="0"/>
        </c:ser>
        <c:dLbls>
          <c:showLegendKey val="0"/>
          <c:showVal val="0"/>
          <c:showCatName val="0"/>
          <c:showSerName val="0"/>
          <c:showPercent val="0"/>
          <c:showBubbleSize val="0"/>
        </c:dLbls>
        <c:marker val="1"/>
        <c:smooth val="0"/>
        <c:axId val="391789872"/>
        <c:axId val="388317536"/>
      </c:lineChart>
      <c:catAx>
        <c:axId val="39178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317536"/>
        <c:crosses val="autoZero"/>
        <c:auto val="1"/>
        <c:lblAlgn val="ctr"/>
        <c:lblOffset val="100"/>
        <c:tickLblSkip val="1"/>
        <c:tickMarkSkip val="1"/>
        <c:noMultiLvlLbl val="0"/>
      </c:catAx>
      <c:valAx>
        <c:axId val="38831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78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の完了により減少になっていたが、臨時財政対策債、小規模多機能施設、取水施設などの大型事業の起債償還が開始されたことから増加に転じた。今後も、水道事業の公営企業債の借り入れが計画されていることからも、償還額の増が見込まれる。今後においては、健全化判断比率の基準を元に、交付税措置のない起債の制限や財政状況により事業の先送りによる起債発行の抑制を検討し負担軽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臨時財政対策債、小規模多機能施設や簡易水道施設などの大型事業の起債発行により地方債残高が増加傾向にあるが、計画的な起債発行、交付税措置率の有利な起債の活用に努め、一般財源で可能な事業については起債を発行せず将来負担の軽減を図る。余剰財源については、計画的に基金に積み立てることとし、引き続き歳入に見合った歳出の方針で財政運営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1,242
1,128
571.41
2,475,740
2,394,802
79,504
1,722,079
3,106,076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aseline="0">
              <a:solidFill>
                <a:schemeClr val="dk1"/>
              </a:solidFill>
              <a:effectLst/>
              <a:latin typeface="+mn-lt"/>
              <a:ea typeface="+mn-ea"/>
              <a:cs typeface="+mn-cs"/>
            </a:rPr>
            <a:t>個人・法人関係の減収により、年々基準財政収入額が減少傾向にある。緊急に必要な事業を峻別し、投資的経費を抑制する等、歳出の徹底的な見直しを実施するとともに、企業誘致等の地域活性化に向けた施策も行い、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76623</xdr:rowOff>
    </xdr:from>
    <xdr:to>
      <xdr:col>6</xdr:col>
      <xdr:colOff>0</xdr:colOff>
      <xdr:row>44</xdr:row>
      <xdr:rowOff>84667</xdr:rowOff>
    </xdr:to>
    <xdr:cxnSp macro="">
      <xdr:nvCxnSpPr>
        <xdr:cNvPr id="70" name="直線コネクタ 69"/>
        <xdr:cNvCxnSpPr/>
      </xdr:nvCxnSpPr>
      <xdr:spPr>
        <a:xfrm>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60537</xdr:rowOff>
    </xdr:from>
    <xdr:to>
      <xdr:col>4</xdr:col>
      <xdr:colOff>482600</xdr:colOff>
      <xdr:row>44</xdr:row>
      <xdr:rowOff>76623</xdr:rowOff>
    </xdr:to>
    <xdr:cxnSp macro="">
      <xdr:nvCxnSpPr>
        <xdr:cNvPr id="73" name="直線コネクタ 72"/>
        <xdr:cNvCxnSpPr/>
      </xdr:nvCxnSpPr>
      <xdr:spPr>
        <a:xfrm>
          <a:off x="2336800" y="760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60537</xdr:rowOff>
    </xdr:to>
    <xdr:cxnSp macro="">
      <xdr:nvCxnSpPr>
        <xdr:cNvPr id="76" name="直線コネクタ 75"/>
        <xdr:cNvCxnSpPr/>
      </xdr:nvCxnSpPr>
      <xdr:spPr>
        <a:xfrm>
          <a:off x="1447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7"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25823</xdr:rowOff>
    </xdr:from>
    <xdr:to>
      <xdr:col>4</xdr:col>
      <xdr:colOff>533400</xdr:colOff>
      <xdr:row>44</xdr:row>
      <xdr:rowOff>127423</xdr:rowOff>
    </xdr:to>
    <xdr:sp macro="" textlink="">
      <xdr:nvSpPr>
        <xdr:cNvPr id="90" name="円/楕円 89"/>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112200</xdr:rowOff>
    </xdr:from>
    <xdr:ext cx="762000" cy="259045"/>
    <xdr:sp macro="" textlink="">
      <xdr:nvSpPr>
        <xdr:cNvPr id="91" name="テキスト ボックス 90"/>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9737</xdr:rowOff>
    </xdr:from>
    <xdr:to>
      <xdr:col>3</xdr:col>
      <xdr:colOff>330200</xdr:colOff>
      <xdr:row>44</xdr:row>
      <xdr:rowOff>111337</xdr:rowOff>
    </xdr:to>
    <xdr:sp macro="" textlink="">
      <xdr:nvSpPr>
        <xdr:cNvPr id="92" name="円/楕円 91"/>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96114</xdr:rowOff>
    </xdr:from>
    <xdr:ext cx="762000" cy="259045"/>
    <xdr:sp macro="" textlink="">
      <xdr:nvSpPr>
        <xdr:cNvPr id="93" name="テキスト ボックス 92"/>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94" name="円/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95" name="テキスト ボックス 94"/>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電算システム導入により経常経費は増加。今後の見込みとしては電算システム導入により業務の効率化による人件費等の削減が期待できるとともに、税金の収納率の向上や、財源の確保（ふるさと納税等）、公共施設等の見直しによる維持管理費の削減に努め、経常収支比率の適正化を目指すこと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101981</xdr:rowOff>
    </xdr:from>
    <xdr:to>
      <xdr:col>7</xdr:col>
      <xdr:colOff>152400</xdr:colOff>
      <xdr:row>65</xdr:row>
      <xdr:rowOff>101981</xdr:rowOff>
    </xdr:to>
    <xdr:cxnSp macro="">
      <xdr:nvCxnSpPr>
        <xdr:cNvPr id="128" name="直線コネクタ 127"/>
        <xdr:cNvCxnSpPr/>
      </xdr:nvCxnSpPr>
      <xdr:spPr>
        <a:xfrm>
          <a:off x="4114800" y="112462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97282</xdr:rowOff>
    </xdr:from>
    <xdr:to>
      <xdr:col>6</xdr:col>
      <xdr:colOff>0</xdr:colOff>
      <xdr:row>65</xdr:row>
      <xdr:rowOff>101981</xdr:rowOff>
    </xdr:to>
    <xdr:cxnSp macro="">
      <xdr:nvCxnSpPr>
        <xdr:cNvPr id="131" name="直線コネクタ 130"/>
        <xdr:cNvCxnSpPr/>
      </xdr:nvCxnSpPr>
      <xdr:spPr>
        <a:xfrm>
          <a:off x="3225800" y="11070082"/>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97282</xdr:rowOff>
    </xdr:to>
    <xdr:cxnSp macro="">
      <xdr:nvCxnSpPr>
        <xdr:cNvPr id="134" name="直線コネクタ 133"/>
        <xdr:cNvCxnSpPr/>
      </xdr:nvCxnSpPr>
      <xdr:spPr>
        <a:xfrm>
          <a:off x="2336800" y="109590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65</xdr:row>
      <xdr:rowOff>109220</xdr:rowOff>
    </xdr:to>
    <xdr:cxnSp macro="">
      <xdr:nvCxnSpPr>
        <xdr:cNvPr id="137" name="直線コネクタ 136"/>
        <xdr:cNvCxnSpPr/>
      </xdr:nvCxnSpPr>
      <xdr:spPr>
        <a:xfrm flipV="1">
          <a:off x="1447800" y="1095908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51181</xdr:rowOff>
    </xdr:from>
    <xdr:to>
      <xdr:col>7</xdr:col>
      <xdr:colOff>203200</xdr:colOff>
      <xdr:row>65</xdr:row>
      <xdr:rowOff>152781</xdr:rowOff>
    </xdr:to>
    <xdr:sp macro="" textlink="">
      <xdr:nvSpPr>
        <xdr:cNvPr id="147" name="円/楕円 146"/>
        <xdr:cNvSpPr/>
      </xdr:nvSpPr>
      <xdr:spPr>
        <a:xfrm>
          <a:off x="49022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23258</xdr:rowOff>
    </xdr:from>
    <xdr:ext cx="762000" cy="259045"/>
    <xdr:sp macro="" textlink="">
      <xdr:nvSpPr>
        <xdr:cNvPr id="148" name="財政構造の弾力性該当値テキスト"/>
        <xdr:cNvSpPr txBox="1"/>
      </xdr:nvSpPr>
      <xdr:spPr>
        <a:xfrm>
          <a:off x="5041900" y="11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51181</xdr:rowOff>
    </xdr:from>
    <xdr:to>
      <xdr:col>6</xdr:col>
      <xdr:colOff>50800</xdr:colOff>
      <xdr:row>65</xdr:row>
      <xdr:rowOff>152781</xdr:rowOff>
    </xdr:to>
    <xdr:sp macro="" textlink="">
      <xdr:nvSpPr>
        <xdr:cNvPr id="149" name="円/楕円 148"/>
        <xdr:cNvSpPr/>
      </xdr:nvSpPr>
      <xdr:spPr>
        <a:xfrm>
          <a:off x="4064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137558</xdr:rowOff>
    </xdr:from>
    <xdr:ext cx="736600" cy="259045"/>
    <xdr:sp macro="" textlink="">
      <xdr:nvSpPr>
        <xdr:cNvPr id="150" name="テキスト ボックス 149"/>
        <xdr:cNvSpPr txBox="1"/>
      </xdr:nvSpPr>
      <xdr:spPr>
        <a:xfrm>
          <a:off x="3733800" y="1128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46482</xdr:rowOff>
    </xdr:from>
    <xdr:to>
      <xdr:col>4</xdr:col>
      <xdr:colOff>533400</xdr:colOff>
      <xdr:row>64</xdr:row>
      <xdr:rowOff>148082</xdr:rowOff>
    </xdr:to>
    <xdr:sp macro="" textlink="">
      <xdr:nvSpPr>
        <xdr:cNvPr id="151" name="円/楕円 150"/>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52" name="テキスト ボックス 151"/>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3" name="円/楕円 152"/>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47261</xdr:rowOff>
    </xdr:from>
    <xdr:ext cx="762000" cy="259045"/>
    <xdr:sp macro="" textlink="">
      <xdr:nvSpPr>
        <xdr:cNvPr id="154" name="テキスト ボックス 153"/>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58420</xdr:rowOff>
    </xdr:from>
    <xdr:to>
      <xdr:col>2</xdr:col>
      <xdr:colOff>127000</xdr:colOff>
      <xdr:row>65</xdr:row>
      <xdr:rowOff>160020</xdr:rowOff>
    </xdr:to>
    <xdr:sp macro="" textlink="">
      <xdr:nvSpPr>
        <xdr:cNvPr id="155" name="円/楕円 154"/>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144797</xdr:rowOff>
    </xdr:from>
    <xdr:ext cx="762000" cy="259045"/>
    <xdr:sp macro="" textlink="">
      <xdr:nvSpPr>
        <xdr:cNvPr id="156" name="テキスト ボックス 155"/>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類似団体平均値を上回っているのは、物件費</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人件費的要素が強い賃金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が要因である。近年、電算システム等の委託料の増加が要因と考えられ、今後は据え置の傾向が予測されるが、原油高騰による燃料費の動向や、老朽化した公共施設の修繕など不測の事態により上昇することも考えられることから、人件費の合理化や事務事業の見直し等により業務の効率化を進め、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9618</xdr:rowOff>
    </xdr:from>
    <xdr:to>
      <xdr:col>7</xdr:col>
      <xdr:colOff>152400</xdr:colOff>
      <xdr:row>84</xdr:row>
      <xdr:rowOff>26828</xdr:rowOff>
    </xdr:to>
    <xdr:cxnSp macro="">
      <xdr:nvCxnSpPr>
        <xdr:cNvPr id="190" name="直線コネクタ 189"/>
        <xdr:cNvCxnSpPr/>
      </xdr:nvCxnSpPr>
      <xdr:spPr>
        <a:xfrm>
          <a:off x="4114800" y="14411418"/>
          <a:ext cx="8382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165315</xdr:rowOff>
    </xdr:from>
    <xdr:to>
      <xdr:col>6</xdr:col>
      <xdr:colOff>0</xdr:colOff>
      <xdr:row>84</xdr:row>
      <xdr:rowOff>9618</xdr:rowOff>
    </xdr:to>
    <xdr:cxnSp macro="">
      <xdr:nvCxnSpPr>
        <xdr:cNvPr id="193" name="直線コネクタ 192"/>
        <xdr:cNvCxnSpPr/>
      </xdr:nvCxnSpPr>
      <xdr:spPr>
        <a:xfrm>
          <a:off x="3225800" y="14395665"/>
          <a:ext cx="889000" cy="1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158197</xdr:rowOff>
    </xdr:from>
    <xdr:to>
      <xdr:col>4</xdr:col>
      <xdr:colOff>482600</xdr:colOff>
      <xdr:row>83</xdr:row>
      <xdr:rowOff>165315</xdr:rowOff>
    </xdr:to>
    <xdr:cxnSp macro="">
      <xdr:nvCxnSpPr>
        <xdr:cNvPr id="196" name="直線コネクタ 195"/>
        <xdr:cNvCxnSpPr/>
      </xdr:nvCxnSpPr>
      <xdr:spPr>
        <a:xfrm>
          <a:off x="2336800" y="14388547"/>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156499</xdr:rowOff>
    </xdr:from>
    <xdr:to>
      <xdr:col>3</xdr:col>
      <xdr:colOff>279400</xdr:colOff>
      <xdr:row>83</xdr:row>
      <xdr:rowOff>158197</xdr:rowOff>
    </xdr:to>
    <xdr:cxnSp macro="">
      <xdr:nvCxnSpPr>
        <xdr:cNvPr id="199" name="直線コネクタ 198"/>
        <xdr:cNvCxnSpPr/>
      </xdr:nvCxnSpPr>
      <xdr:spPr>
        <a:xfrm>
          <a:off x="1447800" y="14386849"/>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147478</xdr:rowOff>
    </xdr:from>
    <xdr:to>
      <xdr:col>7</xdr:col>
      <xdr:colOff>203200</xdr:colOff>
      <xdr:row>84</xdr:row>
      <xdr:rowOff>77628</xdr:rowOff>
    </xdr:to>
    <xdr:sp macro="" textlink="">
      <xdr:nvSpPr>
        <xdr:cNvPr id="209" name="円/楕円 208"/>
        <xdr:cNvSpPr/>
      </xdr:nvSpPr>
      <xdr:spPr>
        <a:xfrm>
          <a:off x="4902200" y="143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119555</xdr:rowOff>
    </xdr:from>
    <xdr:ext cx="762000" cy="259045"/>
    <xdr:sp macro="" textlink="">
      <xdr:nvSpPr>
        <xdr:cNvPr id="210" name="人件費・物件費等の状況該当値テキスト"/>
        <xdr:cNvSpPr txBox="1"/>
      </xdr:nvSpPr>
      <xdr:spPr>
        <a:xfrm>
          <a:off x="5041900" y="1434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780,723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130268</xdr:rowOff>
    </xdr:from>
    <xdr:to>
      <xdr:col>6</xdr:col>
      <xdr:colOff>50800</xdr:colOff>
      <xdr:row>84</xdr:row>
      <xdr:rowOff>60418</xdr:rowOff>
    </xdr:to>
    <xdr:sp macro="" textlink="">
      <xdr:nvSpPr>
        <xdr:cNvPr id="211" name="円/楕円 210"/>
        <xdr:cNvSpPr/>
      </xdr:nvSpPr>
      <xdr:spPr>
        <a:xfrm>
          <a:off x="4064000" y="143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45195</xdr:rowOff>
    </xdr:from>
    <xdr:ext cx="736600" cy="259045"/>
    <xdr:sp macro="" textlink="">
      <xdr:nvSpPr>
        <xdr:cNvPr id="212" name="テキスト ボックス 211"/>
        <xdr:cNvSpPr txBox="1"/>
      </xdr:nvSpPr>
      <xdr:spPr>
        <a:xfrm>
          <a:off x="3733800" y="14446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759,326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114515</xdr:rowOff>
    </xdr:from>
    <xdr:to>
      <xdr:col>4</xdr:col>
      <xdr:colOff>533400</xdr:colOff>
      <xdr:row>84</xdr:row>
      <xdr:rowOff>44665</xdr:rowOff>
    </xdr:to>
    <xdr:sp macro="" textlink="">
      <xdr:nvSpPr>
        <xdr:cNvPr id="213" name="円/楕円 212"/>
        <xdr:cNvSpPr/>
      </xdr:nvSpPr>
      <xdr:spPr>
        <a:xfrm>
          <a:off x="3175000" y="143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29442</xdr:rowOff>
    </xdr:from>
    <xdr:ext cx="762000" cy="259045"/>
    <xdr:sp macro="" textlink="">
      <xdr:nvSpPr>
        <xdr:cNvPr id="214" name="テキスト ボックス 213"/>
        <xdr:cNvSpPr txBox="1"/>
      </xdr:nvSpPr>
      <xdr:spPr>
        <a:xfrm>
          <a:off x="2844800" y="1443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739,742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107397</xdr:rowOff>
    </xdr:from>
    <xdr:to>
      <xdr:col>3</xdr:col>
      <xdr:colOff>330200</xdr:colOff>
      <xdr:row>84</xdr:row>
      <xdr:rowOff>37547</xdr:rowOff>
    </xdr:to>
    <xdr:sp macro="" textlink="">
      <xdr:nvSpPr>
        <xdr:cNvPr id="215" name="円/楕円 214"/>
        <xdr:cNvSpPr/>
      </xdr:nvSpPr>
      <xdr:spPr>
        <a:xfrm>
          <a:off x="2286000" y="143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22324</xdr:rowOff>
    </xdr:from>
    <xdr:ext cx="762000" cy="259045"/>
    <xdr:sp macro="" textlink="">
      <xdr:nvSpPr>
        <xdr:cNvPr id="216" name="テキスト ボックス 215"/>
        <xdr:cNvSpPr txBox="1"/>
      </xdr:nvSpPr>
      <xdr:spPr>
        <a:xfrm>
          <a:off x="1955800" y="144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730,891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105699</xdr:rowOff>
    </xdr:from>
    <xdr:to>
      <xdr:col>2</xdr:col>
      <xdr:colOff>127000</xdr:colOff>
      <xdr:row>84</xdr:row>
      <xdr:rowOff>35849</xdr:rowOff>
    </xdr:to>
    <xdr:sp macro="" textlink="">
      <xdr:nvSpPr>
        <xdr:cNvPr id="217" name="円/楕円 216"/>
        <xdr:cNvSpPr/>
      </xdr:nvSpPr>
      <xdr:spPr>
        <a:xfrm>
          <a:off x="1397000" y="143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20626</xdr:rowOff>
    </xdr:from>
    <xdr:ext cx="762000" cy="259045"/>
    <xdr:sp macro="" textlink="">
      <xdr:nvSpPr>
        <xdr:cNvPr id="218" name="テキスト ボックス 217"/>
        <xdr:cNvSpPr txBox="1"/>
      </xdr:nvSpPr>
      <xdr:spPr>
        <a:xfrm>
          <a:off x="1066800" y="1442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728,780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給与体系の見直しが遅れ、類似団体平均を上回っている。また、国家公務員の時限的な（２年間）給与改定特例法による措置が無いとした場合においても１００．６と全国的にも高い水準にあるが、これは退職者不補充による年齢層に偏りがあるためであり、これを解消しつつ中長期的な計画でラスパイレス指数の引き下げ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130556</xdr:rowOff>
    </xdr:from>
    <xdr:to>
      <xdr:col>24</xdr:col>
      <xdr:colOff>558800</xdr:colOff>
      <xdr:row>86</xdr:row>
      <xdr:rowOff>145035</xdr:rowOff>
    </xdr:to>
    <xdr:cxnSp macro="">
      <xdr:nvCxnSpPr>
        <xdr:cNvPr id="250" name="直線コネクタ 249"/>
        <xdr:cNvCxnSpPr/>
      </xdr:nvCxnSpPr>
      <xdr:spPr>
        <a:xfrm flipV="1">
          <a:off x="16179800" y="14875256"/>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145035</xdr:rowOff>
    </xdr:from>
    <xdr:to>
      <xdr:col>23</xdr:col>
      <xdr:colOff>406400</xdr:colOff>
      <xdr:row>87</xdr:row>
      <xdr:rowOff>7365</xdr:rowOff>
    </xdr:to>
    <xdr:cxnSp macro="">
      <xdr:nvCxnSpPr>
        <xdr:cNvPr id="253" name="直線コネクタ 252"/>
        <xdr:cNvCxnSpPr/>
      </xdr:nvCxnSpPr>
      <xdr:spPr>
        <a:xfrm flipV="1">
          <a:off x="15290800" y="14889735"/>
          <a:ext cx="88900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7365</xdr:rowOff>
    </xdr:from>
    <xdr:to>
      <xdr:col>22</xdr:col>
      <xdr:colOff>203200</xdr:colOff>
      <xdr:row>89</xdr:row>
      <xdr:rowOff>16763</xdr:rowOff>
    </xdr:to>
    <xdr:cxnSp macro="">
      <xdr:nvCxnSpPr>
        <xdr:cNvPr id="256" name="直線コネクタ 255"/>
        <xdr:cNvCxnSpPr/>
      </xdr:nvCxnSpPr>
      <xdr:spPr>
        <a:xfrm flipV="1">
          <a:off x="14401800" y="14923515"/>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16763</xdr:rowOff>
    </xdr:to>
    <xdr:cxnSp macro="">
      <xdr:nvCxnSpPr>
        <xdr:cNvPr id="259" name="直線コネクタ 258"/>
        <xdr:cNvCxnSpPr/>
      </xdr:nvCxnSpPr>
      <xdr:spPr>
        <a:xfrm>
          <a:off x="13512800" y="1525651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79756</xdr:rowOff>
    </xdr:from>
    <xdr:to>
      <xdr:col>24</xdr:col>
      <xdr:colOff>609600</xdr:colOff>
      <xdr:row>87</xdr:row>
      <xdr:rowOff>9906</xdr:rowOff>
    </xdr:to>
    <xdr:sp macro="" textlink="">
      <xdr:nvSpPr>
        <xdr:cNvPr id="269" name="円/楕円 268"/>
        <xdr:cNvSpPr/>
      </xdr:nvSpPr>
      <xdr:spPr>
        <a:xfrm>
          <a:off x="169672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147083</xdr:rowOff>
    </xdr:from>
    <xdr:ext cx="762000" cy="259045"/>
    <xdr:sp macro="" textlink="">
      <xdr:nvSpPr>
        <xdr:cNvPr id="270" name="給与水準   （国との比較）該当値テキスト"/>
        <xdr:cNvSpPr txBox="1"/>
      </xdr:nvSpPr>
      <xdr:spPr>
        <a:xfrm>
          <a:off x="17106900" y="1472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94235</xdr:rowOff>
    </xdr:from>
    <xdr:to>
      <xdr:col>23</xdr:col>
      <xdr:colOff>457200</xdr:colOff>
      <xdr:row>87</xdr:row>
      <xdr:rowOff>24385</xdr:rowOff>
    </xdr:to>
    <xdr:sp macro="" textlink="">
      <xdr:nvSpPr>
        <xdr:cNvPr id="271" name="円/楕円 270"/>
        <xdr:cNvSpPr/>
      </xdr:nvSpPr>
      <xdr:spPr>
        <a:xfrm>
          <a:off x="16129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9162</xdr:rowOff>
    </xdr:from>
    <xdr:ext cx="736600" cy="259045"/>
    <xdr:sp macro="" textlink="">
      <xdr:nvSpPr>
        <xdr:cNvPr id="272" name="テキスト ボックス 271"/>
        <xdr:cNvSpPr txBox="1"/>
      </xdr:nvSpPr>
      <xdr:spPr>
        <a:xfrm>
          <a:off x="15798800" y="1492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128015</xdr:rowOff>
    </xdr:from>
    <xdr:to>
      <xdr:col>22</xdr:col>
      <xdr:colOff>254000</xdr:colOff>
      <xdr:row>87</xdr:row>
      <xdr:rowOff>58165</xdr:rowOff>
    </xdr:to>
    <xdr:sp macro="" textlink="">
      <xdr:nvSpPr>
        <xdr:cNvPr id="273" name="円/楕円 272"/>
        <xdr:cNvSpPr/>
      </xdr:nvSpPr>
      <xdr:spPr>
        <a:xfrm>
          <a:off x="15240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42942</xdr:rowOff>
    </xdr:from>
    <xdr:ext cx="762000" cy="259045"/>
    <xdr:sp macro="" textlink="">
      <xdr:nvSpPr>
        <xdr:cNvPr id="274" name="テキスト ボックス 273"/>
        <xdr:cNvSpPr txBox="1"/>
      </xdr:nvSpPr>
      <xdr:spPr>
        <a:xfrm>
          <a:off x="14909800" y="149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137413</xdr:rowOff>
    </xdr:from>
    <xdr:to>
      <xdr:col>21</xdr:col>
      <xdr:colOff>50800</xdr:colOff>
      <xdr:row>89</xdr:row>
      <xdr:rowOff>67563</xdr:rowOff>
    </xdr:to>
    <xdr:sp macro="" textlink="">
      <xdr:nvSpPr>
        <xdr:cNvPr id="275" name="円/楕円 274"/>
        <xdr:cNvSpPr/>
      </xdr:nvSpPr>
      <xdr:spPr>
        <a:xfrm>
          <a:off x="14351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52340</xdr:rowOff>
    </xdr:from>
    <xdr:ext cx="762000" cy="259045"/>
    <xdr:sp macro="" textlink="">
      <xdr:nvSpPr>
        <xdr:cNvPr id="276" name="テキスト ボックス 275"/>
        <xdr:cNvSpPr txBox="1"/>
      </xdr:nvSpPr>
      <xdr:spPr>
        <a:xfrm>
          <a:off x="14020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77" name="円/楕円 276"/>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78" name="テキスト ボックス 27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口が少ないことから類似団体平均値を上回っている。退職者不補充で職員数を抑制を進めていたが、職員の年齢構成の不均衡が進んでいることから、総数を抑制しつつも計画的な職員採用を進めていく必要があり、業務の効率化図りつつ、定員適正化計画を策定（平成２８～３２年まで）し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105580</xdr:rowOff>
    </xdr:from>
    <xdr:to>
      <xdr:col>24</xdr:col>
      <xdr:colOff>558800</xdr:colOff>
      <xdr:row>62</xdr:row>
      <xdr:rowOff>169725</xdr:rowOff>
    </xdr:to>
    <xdr:cxnSp macro="">
      <xdr:nvCxnSpPr>
        <xdr:cNvPr id="312" name="直線コネクタ 311"/>
        <xdr:cNvCxnSpPr/>
      </xdr:nvCxnSpPr>
      <xdr:spPr>
        <a:xfrm flipV="1">
          <a:off x="16179800" y="10735480"/>
          <a:ext cx="8382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102563</xdr:rowOff>
    </xdr:from>
    <xdr:to>
      <xdr:col>23</xdr:col>
      <xdr:colOff>406400</xdr:colOff>
      <xdr:row>62</xdr:row>
      <xdr:rowOff>169725</xdr:rowOff>
    </xdr:to>
    <xdr:cxnSp macro="">
      <xdr:nvCxnSpPr>
        <xdr:cNvPr id="315" name="直線コネクタ 314"/>
        <xdr:cNvCxnSpPr/>
      </xdr:nvCxnSpPr>
      <xdr:spPr>
        <a:xfrm>
          <a:off x="15290800" y="10732463"/>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102563</xdr:rowOff>
    </xdr:from>
    <xdr:to>
      <xdr:col>22</xdr:col>
      <xdr:colOff>203200</xdr:colOff>
      <xdr:row>62</xdr:row>
      <xdr:rowOff>132927</xdr:rowOff>
    </xdr:to>
    <xdr:cxnSp macro="">
      <xdr:nvCxnSpPr>
        <xdr:cNvPr id="318" name="直線コネクタ 317"/>
        <xdr:cNvCxnSpPr/>
      </xdr:nvCxnSpPr>
      <xdr:spPr>
        <a:xfrm flipV="1">
          <a:off x="14401800" y="10732463"/>
          <a:ext cx="889000" cy="3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132927</xdr:rowOff>
    </xdr:from>
    <xdr:to>
      <xdr:col>21</xdr:col>
      <xdr:colOff>0</xdr:colOff>
      <xdr:row>62</xdr:row>
      <xdr:rowOff>153035</xdr:rowOff>
    </xdr:to>
    <xdr:cxnSp macro="">
      <xdr:nvCxnSpPr>
        <xdr:cNvPr id="321" name="直線コネクタ 320"/>
        <xdr:cNvCxnSpPr/>
      </xdr:nvCxnSpPr>
      <xdr:spPr>
        <a:xfrm flipV="1">
          <a:off x="13512800" y="1076282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54780</xdr:rowOff>
    </xdr:from>
    <xdr:to>
      <xdr:col>24</xdr:col>
      <xdr:colOff>609600</xdr:colOff>
      <xdr:row>62</xdr:row>
      <xdr:rowOff>156380</xdr:rowOff>
    </xdr:to>
    <xdr:sp macro="" textlink="">
      <xdr:nvSpPr>
        <xdr:cNvPr id="331" name="円/楕円 330"/>
        <xdr:cNvSpPr/>
      </xdr:nvSpPr>
      <xdr:spPr>
        <a:xfrm>
          <a:off x="16967200" y="10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26857</xdr:rowOff>
    </xdr:from>
    <xdr:ext cx="762000" cy="259045"/>
    <xdr:sp macro="" textlink="">
      <xdr:nvSpPr>
        <xdr:cNvPr id="332" name="定員管理の状況該当値テキスト"/>
        <xdr:cNvSpPr txBox="1"/>
      </xdr:nvSpPr>
      <xdr:spPr>
        <a:xfrm>
          <a:off x="17106900" y="1065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118925</xdr:rowOff>
    </xdr:from>
    <xdr:to>
      <xdr:col>23</xdr:col>
      <xdr:colOff>457200</xdr:colOff>
      <xdr:row>63</xdr:row>
      <xdr:rowOff>49075</xdr:rowOff>
    </xdr:to>
    <xdr:sp macro="" textlink="">
      <xdr:nvSpPr>
        <xdr:cNvPr id="333" name="円/楕円 332"/>
        <xdr:cNvSpPr/>
      </xdr:nvSpPr>
      <xdr:spPr>
        <a:xfrm>
          <a:off x="16129000" y="107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33852</xdr:rowOff>
    </xdr:from>
    <xdr:ext cx="736600" cy="259045"/>
    <xdr:sp macro="" textlink="">
      <xdr:nvSpPr>
        <xdr:cNvPr id="334" name="テキスト ボックス 333"/>
        <xdr:cNvSpPr txBox="1"/>
      </xdr:nvSpPr>
      <xdr:spPr>
        <a:xfrm>
          <a:off x="15798800" y="108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51763</xdr:rowOff>
    </xdr:from>
    <xdr:to>
      <xdr:col>22</xdr:col>
      <xdr:colOff>254000</xdr:colOff>
      <xdr:row>62</xdr:row>
      <xdr:rowOff>153363</xdr:rowOff>
    </xdr:to>
    <xdr:sp macro="" textlink="">
      <xdr:nvSpPr>
        <xdr:cNvPr id="335" name="円/楕円 334"/>
        <xdr:cNvSpPr/>
      </xdr:nvSpPr>
      <xdr:spPr>
        <a:xfrm>
          <a:off x="15240000" y="106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138140</xdr:rowOff>
    </xdr:from>
    <xdr:ext cx="762000" cy="259045"/>
    <xdr:sp macro="" textlink="">
      <xdr:nvSpPr>
        <xdr:cNvPr id="336" name="テキスト ボックス 335"/>
        <xdr:cNvSpPr txBox="1"/>
      </xdr:nvSpPr>
      <xdr:spPr>
        <a:xfrm>
          <a:off x="14909800" y="1076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82127</xdr:rowOff>
    </xdr:from>
    <xdr:to>
      <xdr:col>21</xdr:col>
      <xdr:colOff>50800</xdr:colOff>
      <xdr:row>63</xdr:row>
      <xdr:rowOff>12277</xdr:rowOff>
    </xdr:to>
    <xdr:sp macro="" textlink="">
      <xdr:nvSpPr>
        <xdr:cNvPr id="337" name="円/楕円 336"/>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168504</xdr:rowOff>
    </xdr:from>
    <xdr:ext cx="762000" cy="259045"/>
    <xdr:sp macro="" textlink="">
      <xdr:nvSpPr>
        <xdr:cNvPr id="338" name="テキスト ボックス 337"/>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102235</xdr:rowOff>
    </xdr:from>
    <xdr:to>
      <xdr:col>19</xdr:col>
      <xdr:colOff>533400</xdr:colOff>
      <xdr:row>63</xdr:row>
      <xdr:rowOff>32385</xdr:rowOff>
    </xdr:to>
    <xdr:sp macro="" textlink="">
      <xdr:nvSpPr>
        <xdr:cNvPr id="339" name="円/楕円 338"/>
        <xdr:cNvSpPr/>
      </xdr:nvSpPr>
      <xdr:spPr>
        <a:xfrm>
          <a:off x="13462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17162</xdr:rowOff>
    </xdr:from>
    <xdr:ext cx="762000" cy="259045"/>
    <xdr:sp macro="" textlink="">
      <xdr:nvSpPr>
        <xdr:cNvPr id="340" name="テキスト ボックス 339"/>
        <xdr:cNvSpPr txBox="1"/>
      </xdr:nvSpPr>
      <xdr:spPr>
        <a:xfrm>
          <a:off x="13131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過去からの起債抑制により類似団体平均値を下回っているが、今後も必要な単独事業については財源確保に努め、起債発行を最小限に抑える財政運営を続け、現状の水準維持に努める。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23585</xdr:rowOff>
    </xdr:from>
    <xdr:to>
      <xdr:col>24</xdr:col>
      <xdr:colOff>558800</xdr:colOff>
      <xdr:row>40</xdr:row>
      <xdr:rowOff>37374</xdr:rowOff>
    </xdr:to>
    <xdr:cxnSp macro="">
      <xdr:nvCxnSpPr>
        <xdr:cNvPr id="375" name="直線コネクタ 374"/>
        <xdr:cNvCxnSpPr/>
      </xdr:nvCxnSpPr>
      <xdr:spPr>
        <a:xfrm flipV="1">
          <a:off x="16179800" y="688158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37374</xdr:rowOff>
    </xdr:from>
    <xdr:to>
      <xdr:col>23</xdr:col>
      <xdr:colOff>406400</xdr:colOff>
      <xdr:row>40</xdr:row>
      <xdr:rowOff>71846</xdr:rowOff>
    </xdr:to>
    <xdr:cxnSp macro="">
      <xdr:nvCxnSpPr>
        <xdr:cNvPr id="378" name="直線コネクタ 377"/>
        <xdr:cNvCxnSpPr/>
      </xdr:nvCxnSpPr>
      <xdr:spPr>
        <a:xfrm flipV="1">
          <a:off x="15290800" y="68953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71846</xdr:rowOff>
    </xdr:from>
    <xdr:to>
      <xdr:col>22</xdr:col>
      <xdr:colOff>203200</xdr:colOff>
      <xdr:row>40</xdr:row>
      <xdr:rowOff>133894</xdr:rowOff>
    </xdr:to>
    <xdr:cxnSp macro="">
      <xdr:nvCxnSpPr>
        <xdr:cNvPr id="381" name="直線コネクタ 380"/>
        <xdr:cNvCxnSpPr/>
      </xdr:nvCxnSpPr>
      <xdr:spPr>
        <a:xfrm flipV="1">
          <a:off x="14401800" y="69298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133894</xdr:rowOff>
    </xdr:from>
    <xdr:to>
      <xdr:col>21</xdr:col>
      <xdr:colOff>0</xdr:colOff>
      <xdr:row>41</xdr:row>
      <xdr:rowOff>17599</xdr:rowOff>
    </xdr:to>
    <xdr:cxnSp macro="">
      <xdr:nvCxnSpPr>
        <xdr:cNvPr id="384" name="直線コネクタ 383"/>
        <xdr:cNvCxnSpPr/>
      </xdr:nvCxnSpPr>
      <xdr:spPr>
        <a:xfrm flipV="1">
          <a:off x="13512800" y="69918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94" name="円/楕円 393"/>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160762</xdr:rowOff>
    </xdr:from>
    <xdr:ext cx="762000" cy="259045"/>
    <xdr:sp macro="" textlink="">
      <xdr:nvSpPr>
        <xdr:cNvPr id="395"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158024</xdr:rowOff>
    </xdr:from>
    <xdr:to>
      <xdr:col>23</xdr:col>
      <xdr:colOff>457200</xdr:colOff>
      <xdr:row>40</xdr:row>
      <xdr:rowOff>88174</xdr:rowOff>
    </xdr:to>
    <xdr:sp macro="" textlink="">
      <xdr:nvSpPr>
        <xdr:cNvPr id="396" name="円/楕円 395"/>
        <xdr:cNvSpPr/>
      </xdr:nvSpPr>
      <xdr:spPr>
        <a:xfrm>
          <a:off x="16129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98351</xdr:rowOff>
    </xdr:from>
    <xdr:ext cx="736600" cy="259045"/>
    <xdr:sp macro="" textlink="">
      <xdr:nvSpPr>
        <xdr:cNvPr id="397" name="テキスト ボックス 396"/>
        <xdr:cNvSpPr txBox="1"/>
      </xdr:nvSpPr>
      <xdr:spPr>
        <a:xfrm>
          <a:off x="15798800" y="661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21046</xdr:rowOff>
    </xdr:from>
    <xdr:to>
      <xdr:col>22</xdr:col>
      <xdr:colOff>254000</xdr:colOff>
      <xdr:row>40</xdr:row>
      <xdr:rowOff>122646</xdr:rowOff>
    </xdr:to>
    <xdr:sp macro="" textlink="">
      <xdr:nvSpPr>
        <xdr:cNvPr id="398" name="円/楕円 397"/>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132823</xdr:rowOff>
    </xdr:from>
    <xdr:ext cx="762000" cy="259045"/>
    <xdr:sp macro="" textlink="">
      <xdr:nvSpPr>
        <xdr:cNvPr id="399" name="テキスト ボックス 398"/>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83094</xdr:rowOff>
    </xdr:from>
    <xdr:to>
      <xdr:col>21</xdr:col>
      <xdr:colOff>50800</xdr:colOff>
      <xdr:row>41</xdr:row>
      <xdr:rowOff>13244</xdr:rowOff>
    </xdr:to>
    <xdr:sp macro="" textlink="">
      <xdr:nvSpPr>
        <xdr:cNvPr id="400" name="円/楕円 399"/>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23421</xdr:rowOff>
    </xdr:from>
    <xdr:ext cx="762000" cy="259045"/>
    <xdr:sp macro="" textlink="">
      <xdr:nvSpPr>
        <xdr:cNvPr id="401" name="テキスト ボックス 400"/>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138249</xdr:rowOff>
    </xdr:from>
    <xdr:to>
      <xdr:col>19</xdr:col>
      <xdr:colOff>533400</xdr:colOff>
      <xdr:row>41</xdr:row>
      <xdr:rowOff>68399</xdr:rowOff>
    </xdr:to>
    <xdr:sp macro="" textlink="">
      <xdr:nvSpPr>
        <xdr:cNvPr id="402" name="円/楕円 401"/>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78576</xdr:rowOff>
    </xdr:from>
    <xdr:ext cx="762000" cy="259045"/>
    <xdr:sp macro="" textlink="">
      <xdr:nvSpPr>
        <xdr:cNvPr id="403" name="テキスト ボックス 402"/>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普通建設事業費（単独事業）の増加にともなう基金充当により、基金残高が減少したことから将来負担比率が増加。今後は公共施設等管理計画のもと施設の改修事業が行われ、起債発行が見込まれることからも、将来負担は増加することが予測される。しかし、人口規模や財政規模に見合った計画的な財政運営や公共施設の維持に取り組み現状の水準になるよう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78791</xdr:rowOff>
    </xdr:from>
    <xdr:to>
      <xdr:col>24</xdr:col>
      <xdr:colOff>558800</xdr:colOff>
      <xdr:row>14</xdr:row>
      <xdr:rowOff>87960</xdr:rowOff>
    </xdr:to>
    <xdr:cxnSp macro="">
      <xdr:nvCxnSpPr>
        <xdr:cNvPr id="435" name="直線コネクタ 434"/>
        <xdr:cNvCxnSpPr/>
      </xdr:nvCxnSpPr>
      <xdr:spPr>
        <a:xfrm>
          <a:off x="16179800" y="2479091"/>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7" name="フローチャート :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8" name="フローチャート :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0" name="フローチャート :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2" name="フローチャート :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4" name="フローチャート :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37160</xdr:rowOff>
    </xdr:from>
    <xdr:to>
      <xdr:col>24</xdr:col>
      <xdr:colOff>609600</xdr:colOff>
      <xdr:row>14</xdr:row>
      <xdr:rowOff>138760</xdr:rowOff>
    </xdr:to>
    <xdr:sp macro="" textlink="">
      <xdr:nvSpPr>
        <xdr:cNvPr id="451" name="円/楕円 450"/>
        <xdr:cNvSpPr/>
      </xdr:nvSpPr>
      <xdr:spPr>
        <a:xfrm>
          <a:off x="16967200" y="24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9237</xdr:rowOff>
    </xdr:from>
    <xdr:ext cx="762000" cy="259045"/>
    <xdr:sp macro="" textlink="">
      <xdr:nvSpPr>
        <xdr:cNvPr id="452" name="将来負担の状況該当値テキスト"/>
        <xdr:cNvSpPr txBox="1"/>
      </xdr:nvSpPr>
      <xdr:spPr>
        <a:xfrm>
          <a:off x="17106900" y="240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27991</xdr:rowOff>
    </xdr:from>
    <xdr:to>
      <xdr:col>23</xdr:col>
      <xdr:colOff>457200</xdr:colOff>
      <xdr:row>14</xdr:row>
      <xdr:rowOff>129591</xdr:rowOff>
    </xdr:to>
    <xdr:sp macro="" textlink="">
      <xdr:nvSpPr>
        <xdr:cNvPr id="453" name="円/楕円 452"/>
        <xdr:cNvSpPr/>
      </xdr:nvSpPr>
      <xdr:spPr>
        <a:xfrm>
          <a:off x="16129000" y="2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114368</xdr:rowOff>
    </xdr:from>
    <xdr:ext cx="736600" cy="259045"/>
    <xdr:sp macro="" textlink="">
      <xdr:nvSpPr>
        <xdr:cNvPr id="454" name="テキスト ボックス 453"/>
        <xdr:cNvSpPr txBox="1"/>
      </xdr:nvSpPr>
      <xdr:spPr>
        <a:xfrm>
          <a:off x="15798800" y="2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121615</xdr:rowOff>
    </xdr:from>
    <xdr:to>
      <xdr:col>19</xdr:col>
      <xdr:colOff>533400</xdr:colOff>
      <xdr:row>15</xdr:row>
      <xdr:rowOff>51765</xdr:rowOff>
    </xdr:to>
    <xdr:sp macro="" textlink="">
      <xdr:nvSpPr>
        <xdr:cNvPr id="455" name="円/楕円 454"/>
        <xdr:cNvSpPr/>
      </xdr:nvSpPr>
      <xdr:spPr>
        <a:xfrm>
          <a:off x="134620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36542</xdr:rowOff>
    </xdr:from>
    <xdr:ext cx="762000" cy="259045"/>
    <xdr:sp macro="" textlink="">
      <xdr:nvSpPr>
        <xdr:cNvPr id="456" name="テキスト ボックス 455"/>
        <xdr:cNvSpPr txBox="1"/>
      </xdr:nvSpPr>
      <xdr:spPr>
        <a:xfrm>
          <a:off x="13131800" y="260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1,242
1,128
571.41
2,475,740
2,394,802
79,504
1,722,079
3,106,076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年度は診療所の看護師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名を採用したことにより増加となったが、全体的に年齢層に偏りがあることから人件費が高い傾向にあることから、これを解消しつつ中長期的な計画で総数を抑制しつつも計画的な職員採用を進め、業務の効率化図りつつ、適正な定員管理及び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99242</xdr:rowOff>
    </xdr:from>
    <xdr:to>
      <xdr:col>7</xdr:col>
      <xdr:colOff>15875</xdr:colOff>
      <xdr:row>37</xdr:row>
      <xdr:rowOff>105773</xdr:rowOff>
    </xdr:to>
    <xdr:cxnSp macro="">
      <xdr:nvCxnSpPr>
        <xdr:cNvPr id="67" name="直線コネクタ 66"/>
        <xdr:cNvCxnSpPr/>
      </xdr:nvCxnSpPr>
      <xdr:spPr>
        <a:xfrm flipV="1">
          <a:off x="3987800" y="64428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82913</xdr:rowOff>
    </xdr:from>
    <xdr:to>
      <xdr:col>5</xdr:col>
      <xdr:colOff>549275</xdr:colOff>
      <xdr:row>37</xdr:row>
      <xdr:rowOff>105773</xdr:rowOff>
    </xdr:to>
    <xdr:cxnSp macro="">
      <xdr:nvCxnSpPr>
        <xdr:cNvPr id="70" name="直線コネクタ 69"/>
        <xdr:cNvCxnSpPr/>
      </xdr:nvCxnSpPr>
      <xdr:spPr>
        <a:xfrm>
          <a:off x="3098800" y="64265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82913</xdr:rowOff>
    </xdr:to>
    <xdr:cxnSp macro="">
      <xdr:nvCxnSpPr>
        <xdr:cNvPr id="73" name="直線コネクタ 72"/>
        <xdr:cNvCxnSpPr/>
      </xdr:nvCxnSpPr>
      <xdr:spPr>
        <a:xfrm>
          <a:off x="2209800" y="63449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151493</xdr:rowOff>
    </xdr:to>
    <xdr:cxnSp macro="">
      <xdr:nvCxnSpPr>
        <xdr:cNvPr id="76" name="直線コネクタ 75"/>
        <xdr:cNvCxnSpPr/>
      </xdr:nvCxnSpPr>
      <xdr:spPr>
        <a:xfrm flipV="1">
          <a:off x="1320800" y="634492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48442</xdr:rowOff>
    </xdr:from>
    <xdr:to>
      <xdr:col>7</xdr:col>
      <xdr:colOff>66675</xdr:colOff>
      <xdr:row>37</xdr:row>
      <xdr:rowOff>150042</xdr:rowOff>
    </xdr:to>
    <xdr:sp macro="" textlink="">
      <xdr:nvSpPr>
        <xdr:cNvPr id="86" name="円/楕円 85"/>
        <xdr:cNvSpPr/>
      </xdr:nvSpPr>
      <xdr:spPr>
        <a:xfrm>
          <a:off x="4775200" y="63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20519</xdr:rowOff>
    </xdr:from>
    <xdr:ext cx="762000" cy="259045"/>
    <xdr:sp macro="" textlink="">
      <xdr:nvSpPr>
        <xdr:cNvPr id="87" name="人件費該当値テキスト"/>
        <xdr:cNvSpPr txBox="1"/>
      </xdr:nvSpPr>
      <xdr:spPr>
        <a:xfrm>
          <a:off x="49149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54973</xdr:rowOff>
    </xdr:from>
    <xdr:to>
      <xdr:col>5</xdr:col>
      <xdr:colOff>600075</xdr:colOff>
      <xdr:row>37</xdr:row>
      <xdr:rowOff>156573</xdr:rowOff>
    </xdr:to>
    <xdr:sp macro="" textlink="">
      <xdr:nvSpPr>
        <xdr:cNvPr id="88" name="円/楕円 87"/>
        <xdr:cNvSpPr/>
      </xdr:nvSpPr>
      <xdr:spPr>
        <a:xfrm>
          <a:off x="3937000" y="63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141350</xdr:rowOff>
    </xdr:from>
    <xdr:ext cx="736600" cy="259045"/>
    <xdr:sp macro="" textlink="">
      <xdr:nvSpPr>
        <xdr:cNvPr id="89" name="テキスト ボックス 88"/>
        <xdr:cNvSpPr txBox="1"/>
      </xdr:nvSpPr>
      <xdr:spPr>
        <a:xfrm>
          <a:off x="3606800" y="648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32113</xdr:rowOff>
    </xdr:from>
    <xdr:to>
      <xdr:col>4</xdr:col>
      <xdr:colOff>396875</xdr:colOff>
      <xdr:row>37</xdr:row>
      <xdr:rowOff>133713</xdr:rowOff>
    </xdr:to>
    <xdr:sp macro="" textlink="">
      <xdr:nvSpPr>
        <xdr:cNvPr id="90" name="円/楕円 89"/>
        <xdr:cNvSpPr/>
      </xdr:nvSpPr>
      <xdr:spPr>
        <a:xfrm>
          <a:off x="3048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118490</xdr:rowOff>
    </xdr:from>
    <xdr:ext cx="762000" cy="259045"/>
    <xdr:sp macro="" textlink="">
      <xdr:nvSpPr>
        <xdr:cNvPr id="91" name="テキスト ボックス 90"/>
        <xdr:cNvSpPr txBox="1"/>
      </xdr:nvSpPr>
      <xdr:spPr>
        <a:xfrm>
          <a:off x="2717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2" name="円/楕円 91"/>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3" name="テキスト ボックス 92"/>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100693</xdr:rowOff>
    </xdr:from>
    <xdr:to>
      <xdr:col>1</xdr:col>
      <xdr:colOff>676275</xdr:colOff>
      <xdr:row>38</xdr:row>
      <xdr:rowOff>30843</xdr:rowOff>
    </xdr:to>
    <xdr:sp macro="" textlink="">
      <xdr:nvSpPr>
        <xdr:cNvPr id="94" name="円/楕円 93"/>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15620</xdr:rowOff>
    </xdr:from>
    <xdr:ext cx="762000" cy="259045"/>
    <xdr:sp macro="" textlink="">
      <xdr:nvSpPr>
        <xdr:cNvPr id="95" name="テキスト ボックス 94"/>
        <xdr:cNvSpPr txBox="1"/>
      </xdr:nvSpPr>
      <xdr:spPr>
        <a:xfrm>
          <a:off x="93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的要素の強い物件費支出が多いためであり、退職者不補充を臨時職員及び嘱託職員の賃金で補てんしていることが主な増加要因である。特に今年度は、電算システムの更新等による増加が著しく、今後も物件費は増加の懸念があることからも、電算システムの合理化や省エネの施策による燃料費や光熱費の削減を進めるとともに、業務の効率化にも取り組み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53848</xdr:rowOff>
    </xdr:from>
    <xdr:to>
      <xdr:col>24</xdr:col>
      <xdr:colOff>31750</xdr:colOff>
      <xdr:row>18</xdr:row>
      <xdr:rowOff>76708</xdr:rowOff>
    </xdr:to>
    <xdr:cxnSp macro="">
      <xdr:nvCxnSpPr>
        <xdr:cNvPr id="125" name="直線コネクタ 124"/>
        <xdr:cNvCxnSpPr/>
      </xdr:nvCxnSpPr>
      <xdr:spPr>
        <a:xfrm flipV="1">
          <a:off x="15671800" y="31399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165862</xdr:rowOff>
    </xdr:from>
    <xdr:to>
      <xdr:col>22</xdr:col>
      <xdr:colOff>565150</xdr:colOff>
      <xdr:row>18</xdr:row>
      <xdr:rowOff>76708</xdr:rowOff>
    </xdr:to>
    <xdr:cxnSp macro="">
      <xdr:nvCxnSpPr>
        <xdr:cNvPr id="128" name="直線コネクタ 127"/>
        <xdr:cNvCxnSpPr/>
      </xdr:nvCxnSpPr>
      <xdr:spPr>
        <a:xfrm>
          <a:off x="14782800" y="30805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101854</xdr:rowOff>
    </xdr:from>
    <xdr:to>
      <xdr:col>21</xdr:col>
      <xdr:colOff>361950</xdr:colOff>
      <xdr:row>17</xdr:row>
      <xdr:rowOff>165862</xdr:rowOff>
    </xdr:to>
    <xdr:cxnSp macro="">
      <xdr:nvCxnSpPr>
        <xdr:cNvPr id="131" name="直線コネクタ 130"/>
        <xdr:cNvCxnSpPr/>
      </xdr:nvCxnSpPr>
      <xdr:spPr>
        <a:xfrm>
          <a:off x="13893800" y="3016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101854</xdr:rowOff>
    </xdr:from>
    <xdr:to>
      <xdr:col>20</xdr:col>
      <xdr:colOff>158750</xdr:colOff>
      <xdr:row>18</xdr:row>
      <xdr:rowOff>44704</xdr:rowOff>
    </xdr:to>
    <xdr:cxnSp macro="">
      <xdr:nvCxnSpPr>
        <xdr:cNvPr id="134" name="直線コネクタ 133"/>
        <xdr:cNvCxnSpPr/>
      </xdr:nvCxnSpPr>
      <xdr:spPr>
        <a:xfrm flipV="1">
          <a:off x="13004800" y="30165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3048</xdr:rowOff>
    </xdr:from>
    <xdr:to>
      <xdr:col>24</xdr:col>
      <xdr:colOff>82550</xdr:colOff>
      <xdr:row>18</xdr:row>
      <xdr:rowOff>104648</xdr:rowOff>
    </xdr:to>
    <xdr:sp macro="" textlink="">
      <xdr:nvSpPr>
        <xdr:cNvPr id="144" name="円/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25908</xdr:rowOff>
    </xdr:from>
    <xdr:to>
      <xdr:col>22</xdr:col>
      <xdr:colOff>615950</xdr:colOff>
      <xdr:row>18</xdr:row>
      <xdr:rowOff>127508</xdr:rowOff>
    </xdr:to>
    <xdr:sp macro="" textlink="">
      <xdr:nvSpPr>
        <xdr:cNvPr id="146" name="円/楕円 145"/>
        <xdr:cNvSpPr/>
      </xdr:nvSpPr>
      <xdr:spPr>
        <a:xfrm>
          <a:off x="15621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112285</xdr:rowOff>
    </xdr:from>
    <xdr:ext cx="736600" cy="259045"/>
    <xdr:sp macro="" textlink="">
      <xdr:nvSpPr>
        <xdr:cNvPr id="147" name="テキスト ボックス 146"/>
        <xdr:cNvSpPr txBox="1"/>
      </xdr:nvSpPr>
      <xdr:spPr>
        <a:xfrm>
          <a:off x="15290800" y="319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115062</xdr:rowOff>
    </xdr:from>
    <xdr:to>
      <xdr:col>21</xdr:col>
      <xdr:colOff>412750</xdr:colOff>
      <xdr:row>18</xdr:row>
      <xdr:rowOff>45212</xdr:rowOff>
    </xdr:to>
    <xdr:sp macro="" textlink="">
      <xdr:nvSpPr>
        <xdr:cNvPr id="148" name="円/楕円 147"/>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29989</xdr:rowOff>
    </xdr:from>
    <xdr:ext cx="762000" cy="259045"/>
    <xdr:sp macro="" textlink="">
      <xdr:nvSpPr>
        <xdr:cNvPr id="149" name="テキスト ボックス 148"/>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51054</xdr:rowOff>
    </xdr:from>
    <xdr:to>
      <xdr:col>20</xdr:col>
      <xdr:colOff>209550</xdr:colOff>
      <xdr:row>17</xdr:row>
      <xdr:rowOff>152654</xdr:rowOff>
    </xdr:to>
    <xdr:sp macro="" textlink="">
      <xdr:nvSpPr>
        <xdr:cNvPr id="150" name="円/楕円 149"/>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137431</xdr:rowOff>
    </xdr:from>
    <xdr:ext cx="762000" cy="259045"/>
    <xdr:sp macro="" textlink="">
      <xdr:nvSpPr>
        <xdr:cNvPr id="151" name="テキスト ボックス 150"/>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165354</xdr:rowOff>
    </xdr:from>
    <xdr:to>
      <xdr:col>19</xdr:col>
      <xdr:colOff>6350</xdr:colOff>
      <xdr:row>18</xdr:row>
      <xdr:rowOff>95504</xdr:rowOff>
    </xdr:to>
    <xdr:sp macro="" textlink="">
      <xdr:nvSpPr>
        <xdr:cNvPr id="152" name="円/楕円 151"/>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80281</xdr:rowOff>
    </xdr:from>
    <xdr:ext cx="762000" cy="259045"/>
    <xdr:sp macro="" textlink="">
      <xdr:nvSpPr>
        <xdr:cNvPr id="153" name="テキスト ボックス 152"/>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比較的低い水準で推移してきているが、障害者の自立支援給付費の増、医療費無償が１８歳までと拡大したことによる医療費の増、また高齢者人口の増による老人福祉費の増が見込まれることからも、財政状況を踏まえ計画的な社会福祉事業を推進していくこと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88900</xdr:rowOff>
    </xdr:to>
    <xdr:cxnSp macro="">
      <xdr:nvCxnSpPr>
        <xdr:cNvPr id="185" name="直線コネクタ 184"/>
        <xdr:cNvCxnSpPr/>
      </xdr:nvCxnSpPr>
      <xdr:spPr>
        <a:xfrm flipV="1">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88900</xdr:rowOff>
    </xdr:to>
    <xdr:cxnSp macro="">
      <xdr:nvCxnSpPr>
        <xdr:cNvPr id="188" name="直線コネクタ 187"/>
        <xdr:cNvCxnSpPr/>
      </xdr:nvCxnSpPr>
      <xdr:spPr>
        <a:xfrm>
          <a:off x="3098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12700</xdr:rowOff>
    </xdr:to>
    <xdr:cxnSp macro="">
      <xdr:nvCxnSpPr>
        <xdr:cNvPr id="191" name="直線コネクタ 190"/>
        <xdr:cNvCxnSpPr/>
      </xdr:nvCxnSpPr>
      <xdr:spPr>
        <a:xfrm flipV="1">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12700</xdr:rowOff>
    </xdr:to>
    <xdr:cxnSp macro="">
      <xdr:nvCxnSpPr>
        <xdr:cNvPr id="194" name="直線コネクタ 193"/>
        <xdr:cNvCxnSpPr/>
      </xdr:nvCxnSpPr>
      <xdr:spPr>
        <a:xfrm>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5"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6" name="円/楕円 205"/>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7" name="テキスト ボックス 20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8" name="円/楕円 207"/>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09" name="テキスト ボックス 208"/>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0" name="円/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2" name="円/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下水道事業特別会計、簡易水道事業特別会計に対する赤字補てん的な繰出金によるものが割合を占めている。しかし、各々が住民生活に欠かせない事業ではあるが、独立採算の原則に立ち返り、事業内容の精査に努め引き続き経費削減を図る。また、簡易水道事業では取水施設建設が施工されていることからも、一時的に特別会計への繰出金が増加しているが工事の完了に伴い減少する見込みである。引き続き、財政状況を踏まえ普通会計及び特別会計の運営計画を総括的に管理し、占冠村の歳入に見合った歳出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76708</xdr:rowOff>
    </xdr:from>
    <xdr:to>
      <xdr:col>24</xdr:col>
      <xdr:colOff>31750</xdr:colOff>
      <xdr:row>57</xdr:row>
      <xdr:rowOff>24130</xdr:rowOff>
    </xdr:to>
    <xdr:cxnSp macro="">
      <xdr:nvCxnSpPr>
        <xdr:cNvPr id="243" name="直線コネクタ 242"/>
        <xdr:cNvCxnSpPr/>
      </xdr:nvCxnSpPr>
      <xdr:spPr>
        <a:xfrm flipV="1">
          <a:off x="15671800" y="96779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57</xdr:row>
      <xdr:rowOff>24130</xdr:rowOff>
    </xdr:to>
    <xdr:cxnSp macro="">
      <xdr:nvCxnSpPr>
        <xdr:cNvPr id="246" name="直線コネクタ 245"/>
        <xdr:cNvCxnSpPr/>
      </xdr:nvCxnSpPr>
      <xdr:spPr>
        <a:xfrm>
          <a:off x="14782800" y="9700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26416</xdr:rowOff>
    </xdr:from>
    <xdr:to>
      <xdr:col>21</xdr:col>
      <xdr:colOff>361950</xdr:colOff>
      <xdr:row>56</xdr:row>
      <xdr:rowOff>99568</xdr:rowOff>
    </xdr:to>
    <xdr:cxnSp macro="">
      <xdr:nvCxnSpPr>
        <xdr:cNvPr id="249" name="直線コネクタ 248"/>
        <xdr:cNvCxnSpPr/>
      </xdr:nvCxnSpPr>
      <xdr:spPr>
        <a:xfrm>
          <a:off x="13893800" y="9627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26416</xdr:rowOff>
    </xdr:from>
    <xdr:to>
      <xdr:col>20</xdr:col>
      <xdr:colOff>158750</xdr:colOff>
      <xdr:row>56</xdr:row>
      <xdr:rowOff>163576</xdr:rowOff>
    </xdr:to>
    <xdr:cxnSp macro="">
      <xdr:nvCxnSpPr>
        <xdr:cNvPr id="252" name="直線コネクタ 251"/>
        <xdr:cNvCxnSpPr/>
      </xdr:nvCxnSpPr>
      <xdr:spPr>
        <a:xfrm flipV="1">
          <a:off x="13004800" y="96276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62" name="円/楕円 261"/>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169435</xdr:rowOff>
    </xdr:from>
    <xdr:ext cx="762000" cy="259045"/>
    <xdr:sp macro="" textlink="">
      <xdr:nvSpPr>
        <xdr:cNvPr id="263" name="その他該当値テキスト"/>
        <xdr:cNvSpPr txBox="1"/>
      </xdr:nvSpPr>
      <xdr:spPr>
        <a:xfrm>
          <a:off x="16598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4" name="円/楕円 263"/>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5" name="テキスト ボックス 264"/>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6" name="円/楕円 265"/>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7" name="テキスト ボックス 266"/>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147066</xdr:rowOff>
    </xdr:from>
    <xdr:to>
      <xdr:col>20</xdr:col>
      <xdr:colOff>209550</xdr:colOff>
      <xdr:row>56</xdr:row>
      <xdr:rowOff>77216</xdr:rowOff>
    </xdr:to>
    <xdr:sp macro="" textlink="">
      <xdr:nvSpPr>
        <xdr:cNvPr id="268" name="円/楕円 267"/>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87393</xdr:rowOff>
    </xdr:from>
    <xdr:ext cx="762000" cy="259045"/>
    <xdr:sp macro="" textlink="">
      <xdr:nvSpPr>
        <xdr:cNvPr id="269" name="テキスト ボックス 268"/>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0" name="円/楕円 269"/>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71" name="テキスト ボックス 270"/>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消防・環境衛生・給食等の広域連合負担金など、過疎地特有の財政負担により類似団体平均値を上回ってる。今後も消防経費の増加や災害復旧による負担金の増加が見込まれることからも、</a:t>
          </a:r>
          <a:r>
            <a:rPr lang="ja-JP" altLang="ja-JP" sz="1100" b="0" i="0" baseline="0">
              <a:solidFill>
                <a:schemeClr val="dk1"/>
              </a:solidFill>
              <a:effectLst/>
              <a:latin typeface="+mn-lt"/>
              <a:ea typeface="+mn-ea"/>
              <a:cs typeface="+mn-cs"/>
            </a:rPr>
            <a:t>補助金を交付する上で適当な事務事業なのかを精査し、必要性の低い事業等については見直しや廃止を行い補助金の削減に努める。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143002</xdr:rowOff>
    </xdr:to>
    <xdr:cxnSp macro="">
      <xdr:nvCxnSpPr>
        <xdr:cNvPr id="301" name="直線コネクタ 300"/>
        <xdr:cNvCxnSpPr/>
      </xdr:nvCxnSpPr>
      <xdr:spPr>
        <a:xfrm>
          <a:off x="15671800" y="631748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145288</xdr:rowOff>
    </xdr:to>
    <xdr:cxnSp macro="">
      <xdr:nvCxnSpPr>
        <xdr:cNvPr id="304" name="直線コネクタ 303"/>
        <xdr:cNvCxnSpPr/>
      </xdr:nvCxnSpPr>
      <xdr:spPr>
        <a:xfrm>
          <a:off x="14782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136144</xdr:rowOff>
    </xdr:to>
    <xdr:cxnSp macro="">
      <xdr:nvCxnSpPr>
        <xdr:cNvPr id="307" name="直線コネクタ 306"/>
        <xdr:cNvCxnSpPr/>
      </xdr:nvCxnSpPr>
      <xdr:spPr>
        <a:xfrm flipV="1">
          <a:off x="13893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145288</xdr:rowOff>
    </xdr:to>
    <xdr:cxnSp macro="">
      <xdr:nvCxnSpPr>
        <xdr:cNvPr id="310" name="直線コネクタ 309"/>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0" name="円/楕円 319"/>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1"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2" name="円/楕円 321"/>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23" name="テキスト ボックス 322"/>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4" name="円/楕円 32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25" name="テキスト ボックス 32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6" name="円/楕円 32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7" name="テキスト ボックス 326"/>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8" name="円/楕円 327"/>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29" name="テキスト ボックス 328"/>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起債の制限や元利償還の完了により減少となったが、今後は臨時財政対策債、小規模多機能施設、取水施設建設などの大型事業の起債償還が開始されることから、今まで同様、計画的かつ合理的な起債発行に努め引き続き水準を抑え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31750</xdr:rowOff>
    </xdr:to>
    <xdr:cxnSp macro="">
      <xdr:nvCxnSpPr>
        <xdr:cNvPr id="361" name="直線コネクタ 360"/>
        <xdr:cNvCxnSpPr/>
      </xdr:nvCxnSpPr>
      <xdr:spPr>
        <a:xfrm flipV="1">
          <a:off x="3987800" y="13058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31750</xdr:rowOff>
    </xdr:to>
    <xdr:cxnSp macro="">
      <xdr:nvCxnSpPr>
        <xdr:cNvPr id="364" name="直線コネクタ 363"/>
        <xdr:cNvCxnSpPr/>
      </xdr:nvCxnSpPr>
      <xdr:spPr>
        <a:xfrm>
          <a:off x="3098800" y="1300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157480</xdr:rowOff>
    </xdr:to>
    <xdr:cxnSp macro="">
      <xdr:nvCxnSpPr>
        <xdr:cNvPr id="367" name="直線コネクタ 366"/>
        <xdr:cNvCxnSpPr/>
      </xdr:nvCxnSpPr>
      <xdr:spPr>
        <a:xfrm flipV="1">
          <a:off x="2209800" y="13004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69850</xdr:rowOff>
    </xdr:to>
    <xdr:cxnSp macro="">
      <xdr:nvCxnSpPr>
        <xdr:cNvPr id="370" name="直線コネクタ 369"/>
        <xdr:cNvCxnSpPr/>
      </xdr:nvCxnSpPr>
      <xdr:spPr>
        <a:xfrm flipV="1">
          <a:off x="1320800" y="130162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0" name="円/楕円 379"/>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1"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152400</xdr:rowOff>
    </xdr:from>
    <xdr:to>
      <xdr:col>5</xdr:col>
      <xdr:colOff>600075</xdr:colOff>
      <xdr:row>76</xdr:row>
      <xdr:rowOff>82550</xdr:rowOff>
    </xdr:to>
    <xdr:sp macro="" textlink="">
      <xdr:nvSpPr>
        <xdr:cNvPr id="382" name="円/楕円 381"/>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92727</xdr:rowOff>
    </xdr:from>
    <xdr:ext cx="736600" cy="259045"/>
    <xdr:sp macro="" textlink="">
      <xdr:nvSpPr>
        <xdr:cNvPr id="383" name="テキスト ボックス 382"/>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4" name="円/楕円 383"/>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5" name="テキスト ボックス 384"/>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6" name="円/楕円 385"/>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7" name="テキスト ボックス 386"/>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88" name="円/楕円 387"/>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89" name="テキスト ボックス 388"/>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物件費及び補助費が類似団体平均値を上回っている。いずれも経常的な経費として増加傾向にあることから、歳入に見合った歳出を方針に、総合開発計画を軸としたそれぞれの計画を元に必要なところには投資を行う。また、住民との意見交換を交え、事務事業や施設等の見直しや廃止を行うなど、更なる行政の効率化をめざし、財政の健全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11068</xdr:rowOff>
    </xdr:from>
    <xdr:to>
      <xdr:col>24</xdr:col>
      <xdr:colOff>31750</xdr:colOff>
      <xdr:row>81</xdr:row>
      <xdr:rowOff>14332</xdr:rowOff>
    </xdr:to>
    <xdr:cxnSp macro="">
      <xdr:nvCxnSpPr>
        <xdr:cNvPr id="424" name="直線コネクタ 423"/>
        <xdr:cNvCxnSpPr/>
      </xdr:nvCxnSpPr>
      <xdr:spPr>
        <a:xfrm>
          <a:off x="15671800" y="138985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164556</xdr:rowOff>
    </xdr:from>
    <xdr:to>
      <xdr:col>22</xdr:col>
      <xdr:colOff>565150</xdr:colOff>
      <xdr:row>81</xdr:row>
      <xdr:rowOff>11068</xdr:rowOff>
    </xdr:to>
    <xdr:cxnSp macro="">
      <xdr:nvCxnSpPr>
        <xdr:cNvPr id="427" name="直線コネクタ 426"/>
        <xdr:cNvCxnSpPr/>
      </xdr:nvCxnSpPr>
      <xdr:spPr>
        <a:xfrm>
          <a:off x="14782800" y="13709106"/>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4536</xdr:rowOff>
    </xdr:from>
    <xdr:to>
      <xdr:col>21</xdr:col>
      <xdr:colOff>361950</xdr:colOff>
      <xdr:row>79</xdr:row>
      <xdr:rowOff>164556</xdr:rowOff>
    </xdr:to>
    <xdr:cxnSp macro="">
      <xdr:nvCxnSpPr>
        <xdr:cNvPr id="430" name="直線コネクタ 429"/>
        <xdr:cNvCxnSpPr/>
      </xdr:nvCxnSpPr>
      <xdr:spPr>
        <a:xfrm>
          <a:off x="13893800" y="1354908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4536</xdr:rowOff>
    </xdr:from>
    <xdr:to>
      <xdr:col>20</xdr:col>
      <xdr:colOff>158750</xdr:colOff>
      <xdr:row>80</xdr:row>
      <xdr:rowOff>159657</xdr:rowOff>
    </xdr:to>
    <xdr:cxnSp macro="">
      <xdr:nvCxnSpPr>
        <xdr:cNvPr id="433" name="直線コネクタ 432"/>
        <xdr:cNvCxnSpPr/>
      </xdr:nvCxnSpPr>
      <xdr:spPr>
        <a:xfrm flipV="1">
          <a:off x="13004800" y="135490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134982</xdr:rowOff>
    </xdr:from>
    <xdr:to>
      <xdr:col>24</xdr:col>
      <xdr:colOff>82550</xdr:colOff>
      <xdr:row>81</xdr:row>
      <xdr:rowOff>65132</xdr:rowOff>
    </xdr:to>
    <xdr:sp macro="" textlink="">
      <xdr:nvSpPr>
        <xdr:cNvPr id="443" name="円/楕円 442"/>
        <xdr:cNvSpPr/>
      </xdr:nvSpPr>
      <xdr:spPr>
        <a:xfrm>
          <a:off x="16459200" y="138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107059</xdr:rowOff>
    </xdr:from>
    <xdr:ext cx="762000" cy="259045"/>
    <xdr:sp macro="" textlink="">
      <xdr:nvSpPr>
        <xdr:cNvPr id="444" name="公債費以外該当値テキスト"/>
        <xdr:cNvSpPr txBox="1"/>
      </xdr:nvSpPr>
      <xdr:spPr>
        <a:xfrm>
          <a:off x="165989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131718</xdr:rowOff>
    </xdr:from>
    <xdr:to>
      <xdr:col>22</xdr:col>
      <xdr:colOff>615950</xdr:colOff>
      <xdr:row>81</xdr:row>
      <xdr:rowOff>61868</xdr:rowOff>
    </xdr:to>
    <xdr:sp macro="" textlink="">
      <xdr:nvSpPr>
        <xdr:cNvPr id="445" name="円/楕円 444"/>
        <xdr:cNvSpPr/>
      </xdr:nvSpPr>
      <xdr:spPr>
        <a:xfrm>
          <a:off x="15621000" y="138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46645</xdr:rowOff>
    </xdr:from>
    <xdr:ext cx="736600" cy="259045"/>
    <xdr:sp macro="" textlink="">
      <xdr:nvSpPr>
        <xdr:cNvPr id="446" name="テキスト ボックス 445"/>
        <xdr:cNvSpPr txBox="1"/>
      </xdr:nvSpPr>
      <xdr:spPr>
        <a:xfrm>
          <a:off x="15290800" y="1393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113756</xdr:rowOff>
    </xdr:from>
    <xdr:to>
      <xdr:col>21</xdr:col>
      <xdr:colOff>412750</xdr:colOff>
      <xdr:row>80</xdr:row>
      <xdr:rowOff>43906</xdr:rowOff>
    </xdr:to>
    <xdr:sp macro="" textlink="">
      <xdr:nvSpPr>
        <xdr:cNvPr id="447" name="円/楕円 446"/>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28683</xdr:rowOff>
    </xdr:from>
    <xdr:ext cx="762000" cy="259045"/>
    <xdr:sp macro="" textlink="">
      <xdr:nvSpPr>
        <xdr:cNvPr id="448" name="テキスト ボックス 447"/>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125186</xdr:rowOff>
    </xdr:from>
    <xdr:to>
      <xdr:col>20</xdr:col>
      <xdr:colOff>209550</xdr:colOff>
      <xdr:row>79</xdr:row>
      <xdr:rowOff>55336</xdr:rowOff>
    </xdr:to>
    <xdr:sp macro="" textlink="">
      <xdr:nvSpPr>
        <xdr:cNvPr id="449" name="円/楕円 448"/>
        <xdr:cNvSpPr/>
      </xdr:nvSpPr>
      <xdr:spPr>
        <a:xfrm>
          <a:off x="13843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40113</xdr:rowOff>
    </xdr:from>
    <xdr:ext cx="762000" cy="259045"/>
    <xdr:sp macro="" textlink="">
      <xdr:nvSpPr>
        <xdr:cNvPr id="450" name="テキスト ボックス 449"/>
        <xdr:cNvSpPr txBox="1"/>
      </xdr:nvSpPr>
      <xdr:spPr>
        <a:xfrm>
          <a:off x="13512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108857</xdr:rowOff>
    </xdr:from>
    <xdr:to>
      <xdr:col>19</xdr:col>
      <xdr:colOff>6350</xdr:colOff>
      <xdr:row>81</xdr:row>
      <xdr:rowOff>39007</xdr:rowOff>
    </xdr:to>
    <xdr:sp macro="" textlink="">
      <xdr:nvSpPr>
        <xdr:cNvPr id="451" name="円/楕円 450"/>
        <xdr:cNvSpPr/>
      </xdr:nvSpPr>
      <xdr:spPr>
        <a:xfrm>
          <a:off x="12954000" y="13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23784</xdr:rowOff>
    </xdr:from>
    <xdr:ext cx="762000" cy="259045"/>
    <xdr:sp macro="" textlink="">
      <xdr:nvSpPr>
        <xdr:cNvPr id="452" name="テキスト ボックス 451"/>
        <xdr:cNvSpPr txBox="1"/>
      </xdr:nvSpPr>
      <xdr:spPr>
        <a:xfrm>
          <a:off x="12623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北海道占冠村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88414</xdr:rowOff>
    </xdr:from>
    <xdr:to>
      <xdr:col>4</xdr:col>
      <xdr:colOff>1117600</xdr:colOff>
      <xdr:row>14</xdr:row>
      <xdr:rowOff>137298</xdr:rowOff>
    </xdr:to>
    <xdr:cxnSp macro="">
      <xdr:nvCxnSpPr>
        <xdr:cNvPr id="49" name="直線コネクタ 48"/>
        <xdr:cNvCxnSpPr/>
      </xdr:nvCxnSpPr>
      <xdr:spPr bwMode="auto">
        <a:xfrm flipV="1">
          <a:off x="5003800" y="2536339"/>
          <a:ext cx="647700" cy="48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137298</xdr:rowOff>
    </xdr:from>
    <xdr:to>
      <xdr:col>4</xdr:col>
      <xdr:colOff>469900</xdr:colOff>
      <xdr:row>14</xdr:row>
      <xdr:rowOff>158913</xdr:rowOff>
    </xdr:to>
    <xdr:cxnSp macro="">
      <xdr:nvCxnSpPr>
        <xdr:cNvPr id="52" name="直線コネクタ 51"/>
        <xdr:cNvCxnSpPr/>
      </xdr:nvCxnSpPr>
      <xdr:spPr bwMode="auto">
        <a:xfrm flipV="1">
          <a:off x="4305300" y="2585223"/>
          <a:ext cx="698500" cy="2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148498</xdr:rowOff>
    </xdr:from>
    <xdr:to>
      <xdr:col>3</xdr:col>
      <xdr:colOff>904875</xdr:colOff>
      <xdr:row>14</xdr:row>
      <xdr:rowOff>158913</xdr:rowOff>
    </xdr:to>
    <xdr:cxnSp macro="">
      <xdr:nvCxnSpPr>
        <xdr:cNvPr id="55" name="直線コネクタ 54"/>
        <xdr:cNvCxnSpPr/>
      </xdr:nvCxnSpPr>
      <xdr:spPr bwMode="auto">
        <a:xfrm>
          <a:off x="3606800" y="2596423"/>
          <a:ext cx="698500" cy="10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148498</xdr:rowOff>
    </xdr:from>
    <xdr:to>
      <xdr:col>3</xdr:col>
      <xdr:colOff>206375</xdr:colOff>
      <xdr:row>14</xdr:row>
      <xdr:rowOff>162563</xdr:rowOff>
    </xdr:to>
    <xdr:cxnSp macro="">
      <xdr:nvCxnSpPr>
        <xdr:cNvPr id="58" name="直線コネクタ 57"/>
        <xdr:cNvCxnSpPr/>
      </xdr:nvCxnSpPr>
      <xdr:spPr bwMode="auto">
        <a:xfrm flipV="1">
          <a:off x="2908300" y="2596423"/>
          <a:ext cx="698500" cy="1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37614</xdr:rowOff>
    </xdr:from>
    <xdr:to>
      <xdr:col>5</xdr:col>
      <xdr:colOff>34925</xdr:colOff>
      <xdr:row>14</xdr:row>
      <xdr:rowOff>139214</xdr:rowOff>
    </xdr:to>
    <xdr:sp macro="" textlink="">
      <xdr:nvSpPr>
        <xdr:cNvPr id="68" name="円/楕円 67"/>
        <xdr:cNvSpPr/>
      </xdr:nvSpPr>
      <xdr:spPr bwMode="auto">
        <a:xfrm>
          <a:off x="5600700" y="24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54141</xdr:rowOff>
    </xdr:from>
    <xdr:ext cx="762000" cy="259045"/>
    <xdr:sp macro="" textlink="">
      <xdr:nvSpPr>
        <xdr:cNvPr id="69" name="人口1人当たり決算額の推移該当値テキスト130"/>
        <xdr:cNvSpPr txBox="1"/>
      </xdr:nvSpPr>
      <xdr:spPr>
        <a:xfrm>
          <a:off x="5740400" y="233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535,255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86498</xdr:rowOff>
    </xdr:from>
    <xdr:to>
      <xdr:col>4</xdr:col>
      <xdr:colOff>520700</xdr:colOff>
      <xdr:row>15</xdr:row>
      <xdr:rowOff>16648</xdr:rowOff>
    </xdr:to>
    <xdr:sp macro="" textlink="">
      <xdr:nvSpPr>
        <xdr:cNvPr id="70" name="円/楕円 69"/>
        <xdr:cNvSpPr/>
      </xdr:nvSpPr>
      <xdr:spPr bwMode="auto">
        <a:xfrm>
          <a:off x="4953000" y="253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26825</xdr:rowOff>
    </xdr:from>
    <xdr:ext cx="736600" cy="259045"/>
    <xdr:sp macro="" textlink="">
      <xdr:nvSpPr>
        <xdr:cNvPr id="71" name="テキスト ボックス 70"/>
        <xdr:cNvSpPr txBox="1"/>
      </xdr:nvSpPr>
      <xdr:spPr>
        <a:xfrm>
          <a:off x="4622800" y="230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509,594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108113</xdr:rowOff>
    </xdr:from>
    <xdr:to>
      <xdr:col>3</xdr:col>
      <xdr:colOff>955675</xdr:colOff>
      <xdr:row>15</xdr:row>
      <xdr:rowOff>38263</xdr:rowOff>
    </xdr:to>
    <xdr:sp macro="" textlink="">
      <xdr:nvSpPr>
        <xdr:cNvPr id="72" name="円/楕円 71"/>
        <xdr:cNvSpPr/>
      </xdr:nvSpPr>
      <xdr:spPr bwMode="auto">
        <a:xfrm>
          <a:off x="4254500" y="255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48440</xdr:rowOff>
    </xdr:from>
    <xdr:ext cx="762000" cy="259045"/>
    <xdr:sp macro="" textlink="">
      <xdr:nvSpPr>
        <xdr:cNvPr id="73" name="テキスト ボックス 72"/>
        <xdr:cNvSpPr txBox="1"/>
      </xdr:nvSpPr>
      <xdr:spPr>
        <a:xfrm>
          <a:off x="3924300" y="232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498,248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97698</xdr:rowOff>
    </xdr:from>
    <xdr:to>
      <xdr:col>3</xdr:col>
      <xdr:colOff>257175</xdr:colOff>
      <xdr:row>15</xdr:row>
      <xdr:rowOff>27848</xdr:rowOff>
    </xdr:to>
    <xdr:sp macro="" textlink="">
      <xdr:nvSpPr>
        <xdr:cNvPr id="74" name="円/楕円 73"/>
        <xdr:cNvSpPr/>
      </xdr:nvSpPr>
      <xdr:spPr bwMode="auto">
        <a:xfrm>
          <a:off x="3556000" y="254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38025</xdr:rowOff>
    </xdr:from>
    <xdr:ext cx="762000" cy="259045"/>
    <xdr:sp macro="" textlink="">
      <xdr:nvSpPr>
        <xdr:cNvPr id="75" name="テキスト ボックス 74"/>
        <xdr:cNvSpPr txBox="1"/>
      </xdr:nvSpPr>
      <xdr:spPr>
        <a:xfrm>
          <a:off x="3225800" y="23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503,715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111763</xdr:rowOff>
    </xdr:from>
    <xdr:to>
      <xdr:col>2</xdr:col>
      <xdr:colOff>692150</xdr:colOff>
      <xdr:row>15</xdr:row>
      <xdr:rowOff>41913</xdr:rowOff>
    </xdr:to>
    <xdr:sp macro="" textlink="">
      <xdr:nvSpPr>
        <xdr:cNvPr id="76" name="円/楕円 75"/>
        <xdr:cNvSpPr/>
      </xdr:nvSpPr>
      <xdr:spPr bwMode="auto">
        <a:xfrm>
          <a:off x="2857500" y="2559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52090</xdr:rowOff>
    </xdr:from>
    <xdr:ext cx="762000" cy="259045"/>
    <xdr:sp macro="" textlink="">
      <xdr:nvSpPr>
        <xdr:cNvPr id="77" name="テキスト ボックス 76"/>
        <xdr:cNvSpPr txBox="1"/>
      </xdr:nvSpPr>
      <xdr:spPr>
        <a:xfrm>
          <a:off x="2527300" y="232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81353</xdr:rowOff>
    </xdr:from>
    <xdr:to>
      <xdr:col>4</xdr:col>
      <xdr:colOff>1117600</xdr:colOff>
      <xdr:row>35</xdr:row>
      <xdr:rowOff>94141</xdr:rowOff>
    </xdr:to>
    <xdr:cxnSp macro="">
      <xdr:nvCxnSpPr>
        <xdr:cNvPr id="108" name="直線コネクタ 107"/>
        <xdr:cNvCxnSpPr/>
      </xdr:nvCxnSpPr>
      <xdr:spPr bwMode="auto">
        <a:xfrm>
          <a:off x="5003800" y="6691703"/>
          <a:ext cx="647700" cy="12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50784</xdr:rowOff>
    </xdr:from>
    <xdr:to>
      <xdr:col>4</xdr:col>
      <xdr:colOff>469900</xdr:colOff>
      <xdr:row>35</xdr:row>
      <xdr:rowOff>81353</xdr:rowOff>
    </xdr:to>
    <xdr:cxnSp macro="">
      <xdr:nvCxnSpPr>
        <xdr:cNvPr id="111" name="直線コネクタ 110"/>
        <xdr:cNvCxnSpPr/>
      </xdr:nvCxnSpPr>
      <xdr:spPr bwMode="auto">
        <a:xfrm>
          <a:off x="4305300" y="6661134"/>
          <a:ext cx="6985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340142</xdr:rowOff>
    </xdr:from>
    <xdr:to>
      <xdr:col>3</xdr:col>
      <xdr:colOff>904875</xdr:colOff>
      <xdr:row>35</xdr:row>
      <xdr:rowOff>50784</xdr:rowOff>
    </xdr:to>
    <xdr:cxnSp macro="">
      <xdr:nvCxnSpPr>
        <xdr:cNvPr id="114" name="直線コネクタ 113"/>
        <xdr:cNvCxnSpPr/>
      </xdr:nvCxnSpPr>
      <xdr:spPr bwMode="auto">
        <a:xfrm>
          <a:off x="3606800" y="6607592"/>
          <a:ext cx="698500" cy="53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336435</xdr:rowOff>
    </xdr:from>
    <xdr:to>
      <xdr:col>3</xdr:col>
      <xdr:colOff>206375</xdr:colOff>
      <xdr:row>34</xdr:row>
      <xdr:rowOff>340142</xdr:rowOff>
    </xdr:to>
    <xdr:cxnSp macro="">
      <xdr:nvCxnSpPr>
        <xdr:cNvPr id="117" name="直線コネクタ 116"/>
        <xdr:cNvCxnSpPr/>
      </xdr:nvCxnSpPr>
      <xdr:spPr bwMode="auto">
        <a:xfrm>
          <a:off x="2908300" y="6603885"/>
          <a:ext cx="698500" cy="3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43341</xdr:rowOff>
    </xdr:from>
    <xdr:to>
      <xdr:col>5</xdr:col>
      <xdr:colOff>34925</xdr:colOff>
      <xdr:row>35</xdr:row>
      <xdr:rowOff>144941</xdr:rowOff>
    </xdr:to>
    <xdr:sp macro="" textlink="">
      <xdr:nvSpPr>
        <xdr:cNvPr id="127" name="円/楕円 126"/>
        <xdr:cNvSpPr/>
      </xdr:nvSpPr>
      <xdr:spPr bwMode="auto">
        <a:xfrm>
          <a:off x="5600700" y="665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231318</xdr:rowOff>
    </xdr:from>
    <xdr:ext cx="762000" cy="259045"/>
    <xdr:sp macro="" textlink="">
      <xdr:nvSpPr>
        <xdr:cNvPr id="128" name="人口1人当たり決算額の推移該当値テキスト445"/>
        <xdr:cNvSpPr txBox="1"/>
      </xdr:nvSpPr>
      <xdr:spPr>
        <a:xfrm>
          <a:off x="5740400" y="649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30553</xdr:rowOff>
    </xdr:from>
    <xdr:to>
      <xdr:col>4</xdr:col>
      <xdr:colOff>520700</xdr:colOff>
      <xdr:row>35</xdr:row>
      <xdr:rowOff>132153</xdr:rowOff>
    </xdr:to>
    <xdr:sp macro="" textlink="">
      <xdr:nvSpPr>
        <xdr:cNvPr id="129" name="円/楕円 128"/>
        <xdr:cNvSpPr/>
      </xdr:nvSpPr>
      <xdr:spPr bwMode="auto">
        <a:xfrm>
          <a:off x="4953000" y="664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142330</xdr:rowOff>
    </xdr:from>
    <xdr:ext cx="736600" cy="259045"/>
    <xdr:sp macro="" textlink="">
      <xdr:nvSpPr>
        <xdr:cNvPr id="130" name="テキスト ボックス 129"/>
        <xdr:cNvSpPr txBox="1"/>
      </xdr:nvSpPr>
      <xdr:spPr>
        <a:xfrm>
          <a:off x="4622800" y="640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342884</xdr:rowOff>
    </xdr:from>
    <xdr:to>
      <xdr:col>3</xdr:col>
      <xdr:colOff>955675</xdr:colOff>
      <xdr:row>35</xdr:row>
      <xdr:rowOff>101584</xdr:rowOff>
    </xdr:to>
    <xdr:sp macro="" textlink="">
      <xdr:nvSpPr>
        <xdr:cNvPr id="131" name="円/楕円 130"/>
        <xdr:cNvSpPr/>
      </xdr:nvSpPr>
      <xdr:spPr bwMode="auto">
        <a:xfrm>
          <a:off x="4254500" y="661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111762</xdr:rowOff>
    </xdr:from>
    <xdr:ext cx="762000" cy="259045"/>
    <xdr:sp macro="" textlink="">
      <xdr:nvSpPr>
        <xdr:cNvPr id="132" name="テキスト ボックス 131"/>
        <xdr:cNvSpPr txBox="1"/>
      </xdr:nvSpPr>
      <xdr:spPr>
        <a:xfrm>
          <a:off x="3924300" y="637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289342</xdr:rowOff>
    </xdr:from>
    <xdr:to>
      <xdr:col>3</xdr:col>
      <xdr:colOff>257175</xdr:colOff>
      <xdr:row>35</xdr:row>
      <xdr:rowOff>48042</xdr:rowOff>
    </xdr:to>
    <xdr:sp macro="" textlink="">
      <xdr:nvSpPr>
        <xdr:cNvPr id="133" name="円/楕円 132"/>
        <xdr:cNvSpPr/>
      </xdr:nvSpPr>
      <xdr:spPr bwMode="auto">
        <a:xfrm>
          <a:off x="3556000" y="655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58219</xdr:rowOff>
    </xdr:from>
    <xdr:ext cx="762000" cy="259045"/>
    <xdr:sp macro="" textlink="">
      <xdr:nvSpPr>
        <xdr:cNvPr id="134" name="テキスト ボックス 133"/>
        <xdr:cNvSpPr txBox="1"/>
      </xdr:nvSpPr>
      <xdr:spPr>
        <a:xfrm>
          <a:off x="3225800" y="632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285635</xdr:rowOff>
    </xdr:from>
    <xdr:to>
      <xdr:col>2</xdr:col>
      <xdr:colOff>692150</xdr:colOff>
      <xdr:row>35</xdr:row>
      <xdr:rowOff>44335</xdr:rowOff>
    </xdr:to>
    <xdr:sp macro="" textlink="">
      <xdr:nvSpPr>
        <xdr:cNvPr id="135" name="円/楕円 134"/>
        <xdr:cNvSpPr/>
      </xdr:nvSpPr>
      <xdr:spPr bwMode="auto">
        <a:xfrm>
          <a:off x="2857500" y="655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54511</xdr:rowOff>
    </xdr:from>
    <xdr:ext cx="762000" cy="259045"/>
    <xdr:sp macro="" textlink="">
      <xdr:nvSpPr>
        <xdr:cNvPr id="136" name="テキスト ボックス 135"/>
        <xdr:cNvSpPr txBox="1"/>
      </xdr:nvSpPr>
      <xdr:spPr>
        <a:xfrm>
          <a:off x="2527300" y="632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1,242
1,128
571.41
2,475,740
2,394,802
79,504
1,722,079
3,106,076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23099</xdr:rowOff>
    </xdr:from>
    <xdr:to>
      <xdr:col>6</xdr:col>
      <xdr:colOff>511175</xdr:colOff>
      <xdr:row>35</xdr:row>
      <xdr:rowOff>40006</xdr:rowOff>
    </xdr:to>
    <xdr:cxnSp macro="">
      <xdr:nvCxnSpPr>
        <xdr:cNvPr id="60" name="直線コネクタ 59"/>
        <xdr:cNvCxnSpPr/>
      </xdr:nvCxnSpPr>
      <xdr:spPr>
        <a:xfrm flipV="1">
          <a:off x="3797300" y="6023849"/>
          <a:ext cx="838200" cy="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167890</xdr:rowOff>
    </xdr:from>
    <xdr:to>
      <xdr:col>5</xdr:col>
      <xdr:colOff>358775</xdr:colOff>
      <xdr:row>35</xdr:row>
      <xdr:rowOff>40006</xdr:rowOff>
    </xdr:to>
    <xdr:cxnSp macro="">
      <xdr:nvCxnSpPr>
        <xdr:cNvPr id="63" name="直線コネクタ 62"/>
        <xdr:cNvCxnSpPr/>
      </xdr:nvCxnSpPr>
      <xdr:spPr>
        <a:xfrm>
          <a:off x="2908300" y="5997190"/>
          <a:ext cx="889000" cy="4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167890</xdr:rowOff>
    </xdr:from>
    <xdr:to>
      <xdr:col>4</xdr:col>
      <xdr:colOff>155575</xdr:colOff>
      <xdr:row>35</xdr:row>
      <xdr:rowOff>38194</xdr:rowOff>
    </xdr:to>
    <xdr:cxnSp macro="">
      <xdr:nvCxnSpPr>
        <xdr:cNvPr id="66" name="直線コネクタ 65"/>
        <xdr:cNvCxnSpPr/>
      </xdr:nvCxnSpPr>
      <xdr:spPr>
        <a:xfrm flipV="1">
          <a:off x="2019300" y="5997190"/>
          <a:ext cx="889000" cy="4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4986</xdr:rowOff>
    </xdr:from>
    <xdr:to>
      <xdr:col>2</xdr:col>
      <xdr:colOff>638175</xdr:colOff>
      <xdr:row>35</xdr:row>
      <xdr:rowOff>38194</xdr:rowOff>
    </xdr:to>
    <xdr:cxnSp macro="">
      <xdr:nvCxnSpPr>
        <xdr:cNvPr id="69" name="直線コネクタ 68"/>
        <xdr:cNvCxnSpPr/>
      </xdr:nvCxnSpPr>
      <xdr:spPr>
        <a:xfrm>
          <a:off x="1130300" y="6005736"/>
          <a:ext cx="8890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143749</xdr:rowOff>
    </xdr:from>
    <xdr:to>
      <xdr:col>6</xdr:col>
      <xdr:colOff>561975</xdr:colOff>
      <xdr:row>35</xdr:row>
      <xdr:rowOff>73899</xdr:rowOff>
    </xdr:to>
    <xdr:sp macro="" textlink="">
      <xdr:nvSpPr>
        <xdr:cNvPr id="79" name="円/楕円 78"/>
        <xdr:cNvSpPr/>
      </xdr:nvSpPr>
      <xdr:spPr>
        <a:xfrm>
          <a:off x="4584700" y="59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166626</xdr:rowOff>
    </xdr:from>
    <xdr:ext cx="599010" cy="259045"/>
    <xdr:sp macro="" textlink="">
      <xdr:nvSpPr>
        <xdr:cNvPr id="80" name="人件費該当値テキスト"/>
        <xdr:cNvSpPr txBox="1"/>
      </xdr:nvSpPr>
      <xdr:spPr>
        <a:xfrm>
          <a:off x="4686300" y="582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371,208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160656</xdr:rowOff>
    </xdr:from>
    <xdr:to>
      <xdr:col>5</xdr:col>
      <xdr:colOff>409575</xdr:colOff>
      <xdr:row>35</xdr:row>
      <xdr:rowOff>90806</xdr:rowOff>
    </xdr:to>
    <xdr:sp macro="" textlink="">
      <xdr:nvSpPr>
        <xdr:cNvPr id="81" name="円/楕円 80"/>
        <xdr:cNvSpPr/>
      </xdr:nvSpPr>
      <xdr:spPr>
        <a:xfrm>
          <a:off x="3746500" y="59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107333</xdr:rowOff>
    </xdr:from>
    <xdr:ext cx="599010" cy="259045"/>
    <xdr:sp macro="" textlink="">
      <xdr:nvSpPr>
        <xdr:cNvPr id="82" name="テキスト ボックス 81"/>
        <xdr:cNvSpPr txBox="1"/>
      </xdr:nvSpPr>
      <xdr:spPr>
        <a:xfrm>
          <a:off x="3497794" y="576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117090</xdr:rowOff>
    </xdr:from>
    <xdr:to>
      <xdr:col>4</xdr:col>
      <xdr:colOff>206375</xdr:colOff>
      <xdr:row>35</xdr:row>
      <xdr:rowOff>47240</xdr:rowOff>
    </xdr:to>
    <xdr:sp macro="" textlink="">
      <xdr:nvSpPr>
        <xdr:cNvPr id="83" name="円/楕円 82"/>
        <xdr:cNvSpPr/>
      </xdr:nvSpPr>
      <xdr:spPr>
        <a:xfrm>
          <a:off x="2857500" y="59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63767</xdr:rowOff>
    </xdr:from>
    <xdr:ext cx="599010" cy="259045"/>
    <xdr:sp macro="" textlink="">
      <xdr:nvSpPr>
        <xdr:cNvPr id="84" name="テキスト ボックス 83"/>
        <xdr:cNvSpPr txBox="1"/>
      </xdr:nvSpPr>
      <xdr:spPr>
        <a:xfrm>
          <a:off x="2608794" y="572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385,202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158844</xdr:rowOff>
    </xdr:from>
    <xdr:to>
      <xdr:col>3</xdr:col>
      <xdr:colOff>3175</xdr:colOff>
      <xdr:row>35</xdr:row>
      <xdr:rowOff>88994</xdr:rowOff>
    </xdr:to>
    <xdr:sp macro="" textlink="">
      <xdr:nvSpPr>
        <xdr:cNvPr id="85" name="円/楕円 84"/>
        <xdr:cNvSpPr/>
      </xdr:nvSpPr>
      <xdr:spPr>
        <a:xfrm>
          <a:off x="1968500" y="59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105521</xdr:rowOff>
    </xdr:from>
    <xdr:ext cx="599010" cy="259045"/>
    <xdr:sp macro="" textlink="">
      <xdr:nvSpPr>
        <xdr:cNvPr id="86" name="テキスト ボックス 85"/>
        <xdr:cNvSpPr txBox="1"/>
      </xdr:nvSpPr>
      <xdr:spPr>
        <a:xfrm>
          <a:off x="1719794" y="576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363,284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125636</xdr:rowOff>
    </xdr:from>
    <xdr:to>
      <xdr:col>1</xdr:col>
      <xdr:colOff>485775</xdr:colOff>
      <xdr:row>35</xdr:row>
      <xdr:rowOff>55786</xdr:rowOff>
    </xdr:to>
    <xdr:sp macro="" textlink="">
      <xdr:nvSpPr>
        <xdr:cNvPr id="87" name="円/楕円 86"/>
        <xdr:cNvSpPr/>
      </xdr:nvSpPr>
      <xdr:spPr>
        <a:xfrm>
          <a:off x="1079500" y="59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72313</xdr:rowOff>
    </xdr:from>
    <xdr:ext cx="599010" cy="259045"/>
    <xdr:sp macro="" textlink="">
      <xdr:nvSpPr>
        <xdr:cNvPr id="88" name="テキスト ボックス 87"/>
        <xdr:cNvSpPr txBox="1"/>
      </xdr:nvSpPr>
      <xdr:spPr>
        <a:xfrm>
          <a:off x="830794" y="573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92832</xdr:rowOff>
    </xdr:from>
    <xdr:to>
      <xdr:col>6</xdr:col>
      <xdr:colOff>511175</xdr:colOff>
      <xdr:row>57</xdr:row>
      <xdr:rowOff>118272</xdr:rowOff>
    </xdr:to>
    <xdr:cxnSp macro="">
      <xdr:nvCxnSpPr>
        <xdr:cNvPr id="117" name="直線コネクタ 116"/>
        <xdr:cNvCxnSpPr/>
      </xdr:nvCxnSpPr>
      <xdr:spPr>
        <a:xfrm flipV="1">
          <a:off x="3797300" y="9865482"/>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118272</xdr:rowOff>
    </xdr:from>
    <xdr:to>
      <xdr:col>5</xdr:col>
      <xdr:colOff>358775</xdr:colOff>
      <xdr:row>57</xdr:row>
      <xdr:rowOff>121510</xdr:rowOff>
    </xdr:to>
    <xdr:cxnSp macro="">
      <xdr:nvCxnSpPr>
        <xdr:cNvPr id="120" name="直線コネクタ 119"/>
        <xdr:cNvCxnSpPr/>
      </xdr:nvCxnSpPr>
      <xdr:spPr>
        <a:xfrm flipV="1">
          <a:off x="2908300" y="98909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121510</xdr:rowOff>
    </xdr:from>
    <xdr:to>
      <xdr:col>4</xdr:col>
      <xdr:colOff>155575</xdr:colOff>
      <xdr:row>57</xdr:row>
      <xdr:rowOff>127058</xdr:rowOff>
    </xdr:to>
    <xdr:cxnSp macro="">
      <xdr:nvCxnSpPr>
        <xdr:cNvPr id="123" name="直線コネクタ 122"/>
        <xdr:cNvCxnSpPr/>
      </xdr:nvCxnSpPr>
      <xdr:spPr>
        <a:xfrm flipV="1">
          <a:off x="2019300" y="9894160"/>
          <a:ext cx="8890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119054</xdr:rowOff>
    </xdr:from>
    <xdr:to>
      <xdr:col>2</xdr:col>
      <xdr:colOff>638175</xdr:colOff>
      <xdr:row>57</xdr:row>
      <xdr:rowOff>127058</xdr:rowOff>
    </xdr:to>
    <xdr:cxnSp macro="">
      <xdr:nvCxnSpPr>
        <xdr:cNvPr id="126" name="直線コネクタ 125"/>
        <xdr:cNvCxnSpPr/>
      </xdr:nvCxnSpPr>
      <xdr:spPr>
        <a:xfrm>
          <a:off x="1130300" y="9891704"/>
          <a:ext cx="889000" cy="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42032</xdr:rowOff>
    </xdr:from>
    <xdr:to>
      <xdr:col>6</xdr:col>
      <xdr:colOff>561975</xdr:colOff>
      <xdr:row>57</xdr:row>
      <xdr:rowOff>143632</xdr:rowOff>
    </xdr:to>
    <xdr:sp macro="" textlink="">
      <xdr:nvSpPr>
        <xdr:cNvPr id="136" name="円/楕円 135"/>
        <xdr:cNvSpPr/>
      </xdr:nvSpPr>
      <xdr:spPr>
        <a:xfrm>
          <a:off x="4584700" y="98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64909</xdr:rowOff>
    </xdr:from>
    <xdr:ext cx="599010" cy="259045"/>
    <xdr:sp macro="" textlink="">
      <xdr:nvSpPr>
        <xdr:cNvPr id="137" name="物件費該当値テキスト"/>
        <xdr:cNvSpPr txBox="1"/>
      </xdr:nvSpPr>
      <xdr:spPr>
        <a:xfrm>
          <a:off x="4686300" y="966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67472</xdr:rowOff>
    </xdr:from>
    <xdr:to>
      <xdr:col>5</xdr:col>
      <xdr:colOff>409575</xdr:colOff>
      <xdr:row>57</xdr:row>
      <xdr:rowOff>169072</xdr:rowOff>
    </xdr:to>
    <xdr:sp macro="" textlink="">
      <xdr:nvSpPr>
        <xdr:cNvPr id="138" name="円/楕円 137"/>
        <xdr:cNvSpPr/>
      </xdr:nvSpPr>
      <xdr:spPr>
        <a:xfrm>
          <a:off x="3746500" y="984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14149</xdr:rowOff>
    </xdr:from>
    <xdr:ext cx="599010" cy="259045"/>
    <xdr:sp macro="" textlink="">
      <xdr:nvSpPr>
        <xdr:cNvPr id="139" name="テキスト ボックス 138"/>
        <xdr:cNvSpPr txBox="1"/>
      </xdr:nvSpPr>
      <xdr:spPr>
        <a:xfrm>
          <a:off x="3497794" y="961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70710</xdr:rowOff>
    </xdr:from>
    <xdr:to>
      <xdr:col>4</xdr:col>
      <xdr:colOff>206375</xdr:colOff>
      <xdr:row>58</xdr:row>
      <xdr:rowOff>860</xdr:rowOff>
    </xdr:to>
    <xdr:sp macro="" textlink="">
      <xdr:nvSpPr>
        <xdr:cNvPr id="140" name="円/楕円 139"/>
        <xdr:cNvSpPr/>
      </xdr:nvSpPr>
      <xdr:spPr>
        <a:xfrm>
          <a:off x="2857500" y="984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17387</xdr:rowOff>
    </xdr:from>
    <xdr:ext cx="599010" cy="259045"/>
    <xdr:sp macro="" textlink="">
      <xdr:nvSpPr>
        <xdr:cNvPr id="141" name="テキスト ボックス 140"/>
        <xdr:cNvSpPr txBox="1"/>
      </xdr:nvSpPr>
      <xdr:spPr>
        <a:xfrm>
          <a:off x="2608794" y="961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76258</xdr:rowOff>
    </xdr:from>
    <xdr:to>
      <xdr:col>3</xdr:col>
      <xdr:colOff>3175</xdr:colOff>
      <xdr:row>58</xdr:row>
      <xdr:rowOff>6408</xdr:rowOff>
    </xdr:to>
    <xdr:sp macro="" textlink="">
      <xdr:nvSpPr>
        <xdr:cNvPr id="142" name="円/楕円 141"/>
        <xdr:cNvSpPr/>
      </xdr:nvSpPr>
      <xdr:spPr>
        <a:xfrm>
          <a:off x="1968500" y="98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22935</xdr:rowOff>
    </xdr:from>
    <xdr:ext cx="599010" cy="259045"/>
    <xdr:sp macro="" textlink="">
      <xdr:nvSpPr>
        <xdr:cNvPr id="143" name="テキスト ボックス 142"/>
        <xdr:cNvSpPr txBox="1"/>
      </xdr:nvSpPr>
      <xdr:spPr>
        <a:xfrm>
          <a:off x="1719794" y="962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68254</xdr:rowOff>
    </xdr:from>
    <xdr:to>
      <xdr:col>1</xdr:col>
      <xdr:colOff>485775</xdr:colOff>
      <xdr:row>57</xdr:row>
      <xdr:rowOff>169854</xdr:rowOff>
    </xdr:to>
    <xdr:sp macro="" textlink="">
      <xdr:nvSpPr>
        <xdr:cNvPr id="144" name="円/楕円 143"/>
        <xdr:cNvSpPr/>
      </xdr:nvSpPr>
      <xdr:spPr>
        <a:xfrm>
          <a:off x="1079500" y="98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14931</xdr:rowOff>
    </xdr:from>
    <xdr:ext cx="599010" cy="259045"/>
    <xdr:sp macro="" textlink="">
      <xdr:nvSpPr>
        <xdr:cNvPr id="145" name="テキスト ボックス 144"/>
        <xdr:cNvSpPr txBox="1"/>
      </xdr:nvSpPr>
      <xdr:spPr>
        <a:xfrm>
          <a:off x="830794" y="96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116117</xdr:rowOff>
    </xdr:from>
    <xdr:to>
      <xdr:col>6</xdr:col>
      <xdr:colOff>511175</xdr:colOff>
      <xdr:row>77</xdr:row>
      <xdr:rowOff>38902</xdr:rowOff>
    </xdr:to>
    <xdr:cxnSp macro="">
      <xdr:nvCxnSpPr>
        <xdr:cNvPr id="172" name="直線コネクタ 171"/>
        <xdr:cNvCxnSpPr/>
      </xdr:nvCxnSpPr>
      <xdr:spPr>
        <a:xfrm>
          <a:off x="3797300" y="13146317"/>
          <a:ext cx="838200" cy="9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116117</xdr:rowOff>
    </xdr:from>
    <xdr:to>
      <xdr:col>5</xdr:col>
      <xdr:colOff>358775</xdr:colOff>
      <xdr:row>76</xdr:row>
      <xdr:rowOff>168111</xdr:rowOff>
    </xdr:to>
    <xdr:cxnSp macro="">
      <xdr:nvCxnSpPr>
        <xdr:cNvPr id="175" name="直線コネクタ 174"/>
        <xdr:cNvCxnSpPr/>
      </xdr:nvCxnSpPr>
      <xdr:spPr>
        <a:xfrm flipV="1">
          <a:off x="2908300" y="13146317"/>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168111</xdr:rowOff>
    </xdr:from>
    <xdr:to>
      <xdr:col>4</xdr:col>
      <xdr:colOff>155575</xdr:colOff>
      <xdr:row>77</xdr:row>
      <xdr:rowOff>14427</xdr:rowOff>
    </xdr:to>
    <xdr:cxnSp macro="">
      <xdr:nvCxnSpPr>
        <xdr:cNvPr id="178" name="直線コネクタ 177"/>
        <xdr:cNvCxnSpPr/>
      </xdr:nvCxnSpPr>
      <xdr:spPr>
        <a:xfrm flipV="1">
          <a:off x="2019300" y="13198311"/>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14427</xdr:rowOff>
    </xdr:from>
    <xdr:to>
      <xdr:col>2</xdr:col>
      <xdr:colOff>638175</xdr:colOff>
      <xdr:row>77</xdr:row>
      <xdr:rowOff>75888</xdr:rowOff>
    </xdr:to>
    <xdr:cxnSp macro="">
      <xdr:nvCxnSpPr>
        <xdr:cNvPr id="181" name="直線コネクタ 180"/>
        <xdr:cNvCxnSpPr/>
      </xdr:nvCxnSpPr>
      <xdr:spPr>
        <a:xfrm flipV="1">
          <a:off x="1130300" y="13216077"/>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159552</xdr:rowOff>
    </xdr:from>
    <xdr:to>
      <xdr:col>6</xdr:col>
      <xdr:colOff>561975</xdr:colOff>
      <xdr:row>77</xdr:row>
      <xdr:rowOff>89702</xdr:rowOff>
    </xdr:to>
    <xdr:sp macro="" textlink="">
      <xdr:nvSpPr>
        <xdr:cNvPr id="191" name="円/楕円 190"/>
        <xdr:cNvSpPr/>
      </xdr:nvSpPr>
      <xdr:spPr>
        <a:xfrm>
          <a:off x="4584700" y="131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10979</xdr:rowOff>
    </xdr:from>
    <xdr:ext cx="534377" cy="259045"/>
    <xdr:sp macro="" textlink="">
      <xdr:nvSpPr>
        <xdr:cNvPr id="192" name="維持補修費該当値テキスト"/>
        <xdr:cNvSpPr txBox="1"/>
      </xdr:nvSpPr>
      <xdr:spPr>
        <a:xfrm>
          <a:off x="4686300" y="130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65317</xdr:rowOff>
    </xdr:from>
    <xdr:to>
      <xdr:col>5</xdr:col>
      <xdr:colOff>409575</xdr:colOff>
      <xdr:row>76</xdr:row>
      <xdr:rowOff>166917</xdr:rowOff>
    </xdr:to>
    <xdr:sp macro="" textlink="">
      <xdr:nvSpPr>
        <xdr:cNvPr id="193" name="円/楕円 192"/>
        <xdr:cNvSpPr/>
      </xdr:nvSpPr>
      <xdr:spPr>
        <a:xfrm>
          <a:off x="3746500" y="130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11995</xdr:rowOff>
    </xdr:from>
    <xdr:ext cx="534377" cy="259045"/>
    <xdr:sp macro="" textlink="">
      <xdr:nvSpPr>
        <xdr:cNvPr id="194" name="テキスト ボックス 193"/>
        <xdr:cNvSpPr txBox="1"/>
      </xdr:nvSpPr>
      <xdr:spPr>
        <a:xfrm>
          <a:off x="3530111" y="12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117311</xdr:rowOff>
    </xdr:from>
    <xdr:to>
      <xdr:col>4</xdr:col>
      <xdr:colOff>206375</xdr:colOff>
      <xdr:row>77</xdr:row>
      <xdr:rowOff>47461</xdr:rowOff>
    </xdr:to>
    <xdr:sp macro="" textlink="">
      <xdr:nvSpPr>
        <xdr:cNvPr id="195" name="円/楕円 194"/>
        <xdr:cNvSpPr/>
      </xdr:nvSpPr>
      <xdr:spPr>
        <a:xfrm>
          <a:off x="2857500" y="131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63988</xdr:rowOff>
    </xdr:from>
    <xdr:ext cx="534377" cy="259045"/>
    <xdr:sp macro="" textlink="">
      <xdr:nvSpPr>
        <xdr:cNvPr id="196" name="テキスト ボックス 195"/>
        <xdr:cNvSpPr txBox="1"/>
      </xdr:nvSpPr>
      <xdr:spPr>
        <a:xfrm>
          <a:off x="2641111" y="129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135077</xdr:rowOff>
    </xdr:from>
    <xdr:to>
      <xdr:col>3</xdr:col>
      <xdr:colOff>3175</xdr:colOff>
      <xdr:row>77</xdr:row>
      <xdr:rowOff>65227</xdr:rowOff>
    </xdr:to>
    <xdr:sp macro="" textlink="">
      <xdr:nvSpPr>
        <xdr:cNvPr id="197" name="円/楕円 196"/>
        <xdr:cNvSpPr/>
      </xdr:nvSpPr>
      <xdr:spPr>
        <a:xfrm>
          <a:off x="1968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81754</xdr:rowOff>
    </xdr:from>
    <xdr:ext cx="534377" cy="259045"/>
    <xdr:sp macro="" textlink="">
      <xdr:nvSpPr>
        <xdr:cNvPr id="198" name="テキスト ボックス 197"/>
        <xdr:cNvSpPr txBox="1"/>
      </xdr:nvSpPr>
      <xdr:spPr>
        <a:xfrm>
          <a:off x="1752111" y="129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25088</xdr:rowOff>
    </xdr:from>
    <xdr:to>
      <xdr:col>1</xdr:col>
      <xdr:colOff>485775</xdr:colOff>
      <xdr:row>77</xdr:row>
      <xdr:rowOff>126688</xdr:rowOff>
    </xdr:to>
    <xdr:sp macro="" textlink="">
      <xdr:nvSpPr>
        <xdr:cNvPr id="199" name="円/楕円 198"/>
        <xdr:cNvSpPr/>
      </xdr:nvSpPr>
      <xdr:spPr>
        <a:xfrm>
          <a:off x="1079500" y="132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143215</xdr:rowOff>
    </xdr:from>
    <xdr:ext cx="534377" cy="259045"/>
    <xdr:sp macro="" textlink="">
      <xdr:nvSpPr>
        <xdr:cNvPr id="200" name="テキスト ボックス 199"/>
        <xdr:cNvSpPr txBox="1"/>
      </xdr:nvSpPr>
      <xdr:spPr>
        <a:xfrm>
          <a:off x="863111" y="1300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78522</xdr:rowOff>
    </xdr:from>
    <xdr:to>
      <xdr:col>6</xdr:col>
      <xdr:colOff>511175</xdr:colOff>
      <xdr:row>95</xdr:row>
      <xdr:rowOff>162004</xdr:rowOff>
    </xdr:to>
    <xdr:cxnSp macro="">
      <xdr:nvCxnSpPr>
        <xdr:cNvPr id="231" name="直線コネクタ 230"/>
        <xdr:cNvCxnSpPr/>
      </xdr:nvCxnSpPr>
      <xdr:spPr>
        <a:xfrm>
          <a:off x="3797300" y="16366272"/>
          <a:ext cx="838200" cy="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78522</xdr:rowOff>
    </xdr:from>
    <xdr:to>
      <xdr:col>5</xdr:col>
      <xdr:colOff>358775</xdr:colOff>
      <xdr:row>95</xdr:row>
      <xdr:rowOff>126028</xdr:rowOff>
    </xdr:to>
    <xdr:cxnSp macro="">
      <xdr:nvCxnSpPr>
        <xdr:cNvPr id="234" name="直線コネクタ 233"/>
        <xdr:cNvCxnSpPr/>
      </xdr:nvCxnSpPr>
      <xdr:spPr>
        <a:xfrm flipV="1">
          <a:off x="2908300" y="16366272"/>
          <a:ext cx="889000" cy="4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126028</xdr:rowOff>
    </xdr:from>
    <xdr:to>
      <xdr:col>4</xdr:col>
      <xdr:colOff>155575</xdr:colOff>
      <xdr:row>95</xdr:row>
      <xdr:rowOff>149149</xdr:rowOff>
    </xdr:to>
    <xdr:cxnSp macro="">
      <xdr:nvCxnSpPr>
        <xdr:cNvPr id="237" name="直線コネクタ 236"/>
        <xdr:cNvCxnSpPr/>
      </xdr:nvCxnSpPr>
      <xdr:spPr>
        <a:xfrm flipV="1">
          <a:off x="2019300" y="16413778"/>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149149</xdr:rowOff>
    </xdr:from>
    <xdr:to>
      <xdr:col>2</xdr:col>
      <xdr:colOff>638175</xdr:colOff>
      <xdr:row>95</xdr:row>
      <xdr:rowOff>156801</xdr:rowOff>
    </xdr:to>
    <xdr:cxnSp macro="">
      <xdr:nvCxnSpPr>
        <xdr:cNvPr id="240" name="直線コネクタ 239"/>
        <xdr:cNvCxnSpPr/>
      </xdr:nvCxnSpPr>
      <xdr:spPr>
        <a:xfrm flipV="1">
          <a:off x="1130300" y="16436899"/>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111204</xdr:rowOff>
    </xdr:from>
    <xdr:to>
      <xdr:col>6</xdr:col>
      <xdr:colOff>561975</xdr:colOff>
      <xdr:row>96</xdr:row>
      <xdr:rowOff>41354</xdr:rowOff>
    </xdr:to>
    <xdr:sp macro="" textlink="">
      <xdr:nvSpPr>
        <xdr:cNvPr id="250" name="円/楕円 249"/>
        <xdr:cNvSpPr/>
      </xdr:nvSpPr>
      <xdr:spPr>
        <a:xfrm>
          <a:off x="4584700" y="163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89631</xdr:rowOff>
    </xdr:from>
    <xdr:ext cx="534377" cy="259045"/>
    <xdr:sp macro="" textlink="">
      <xdr:nvSpPr>
        <xdr:cNvPr id="251" name="扶助費該当値テキスト"/>
        <xdr:cNvSpPr txBox="1"/>
      </xdr:nvSpPr>
      <xdr:spPr>
        <a:xfrm>
          <a:off x="4686300" y="1637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27722</xdr:rowOff>
    </xdr:from>
    <xdr:to>
      <xdr:col>5</xdr:col>
      <xdr:colOff>409575</xdr:colOff>
      <xdr:row>95</xdr:row>
      <xdr:rowOff>129322</xdr:rowOff>
    </xdr:to>
    <xdr:sp macro="" textlink="">
      <xdr:nvSpPr>
        <xdr:cNvPr id="252" name="円/楕円 251"/>
        <xdr:cNvSpPr/>
      </xdr:nvSpPr>
      <xdr:spPr>
        <a:xfrm>
          <a:off x="3746500" y="163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145849</xdr:rowOff>
    </xdr:from>
    <xdr:ext cx="534377" cy="259045"/>
    <xdr:sp macro="" textlink="">
      <xdr:nvSpPr>
        <xdr:cNvPr id="253" name="テキスト ボックス 252"/>
        <xdr:cNvSpPr txBox="1"/>
      </xdr:nvSpPr>
      <xdr:spPr>
        <a:xfrm>
          <a:off x="3530111" y="1609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75228</xdr:rowOff>
    </xdr:from>
    <xdr:to>
      <xdr:col>4</xdr:col>
      <xdr:colOff>206375</xdr:colOff>
      <xdr:row>96</xdr:row>
      <xdr:rowOff>5378</xdr:rowOff>
    </xdr:to>
    <xdr:sp macro="" textlink="">
      <xdr:nvSpPr>
        <xdr:cNvPr id="254" name="円/楕円 253"/>
        <xdr:cNvSpPr/>
      </xdr:nvSpPr>
      <xdr:spPr>
        <a:xfrm>
          <a:off x="2857500" y="163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21905</xdr:rowOff>
    </xdr:from>
    <xdr:ext cx="534377" cy="259045"/>
    <xdr:sp macro="" textlink="">
      <xdr:nvSpPr>
        <xdr:cNvPr id="255" name="テキスト ボックス 254"/>
        <xdr:cNvSpPr txBox="1"/>
      </xdr:nvSpPr>
      <xdr:spPr>
        <a:xfrm>
          <a:off x="2641111" y="161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98349</xdr:rowOff>
    </xdr:from>
    <xdr:to>
      <xdr:col>3</xdr:col>
      <xdr:colOff>3175</xdr:colOff>
      <xdr:row>96</xdr:row>
      <xdr:rowOff>28499</xdr:rowOff>
    </xdr:to>
    <xdr:sp macro="" textlink="">
      <xdr:nvSpPr>
        <xdr:cNvPr id="256" name="円/楕円 255"/>
        <xdr:cNvSpPr/>
      </xdr:nvSpPr>
      <xdr:spPr>
        <a:xfrm>
          <a:off x="1968500" y="163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45026</xdr:rowOff>
    </xdr:from>
    <xdr:ext cx="534377" cy="259045"/>
    <xdr:sp macro="" textlink="">
      <xdr:nvSpPr>
        <xdr:cNvPr id="257" name="テキスト ボックス 256"/>
        <xdr:cNvSpPr txBox="1"/>
      </xdr:nvSpPr>
      <xdr:spPr>
        <a:xfrm>
          <a:off x="1752111" y="161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106001</xdr:rowOff>
    </xdr:from>
    <xdr:to>
      <xdr:col>1</xdr:col>
      <xdr:colOff>485775</xdr:colOff>
      <xdr:row>96</xdr:row>
      <xdr:rowOff>36151</xdr:rowOff>
    </xdr:to>
    <xdr:sp macro="" textlink="">
      <xdr:nvSpPr>
        <xdr:cNvPr id="258" name="円/楕円 257"/>
        <xdr:cNvSpPr/>
      </xdr:nvSpPr>
      <xdr:spPr>
        <a:xfrm>
          <a:off x="1079500" y="163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52678</xdr:rowOff>
    </xdr:from>
    <xdr:ext cx="534377" cy="259045"/>
    <xdr:sp macro="" textlink="">
      <xdr:nvSpPr>
        <xdr:cNvPr id="259" name="テキスト ボックス 258"/>
        <xdr:cNvSpPr txBox="1"/>
      </xdr:nvSpPr>
      <xdr:spPr>
        <a:xfrm>
          <a:off x="863111" y="161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73128</xdr:rowOff>
    </xdr:from>
    <xdr:to>
      <xdr:col>15</xdr:col>
      <xdr:colOff>180975</xdr:colOff>
      <xdr:row>34</xdr:row>
      <xdr:rowOff>125142</xdr:rowOff>
    </xdr:to>
    <xdr:cxnSp macro="">
      <xdr:nvCxnSpPr>
        <xdr:cNvPr id="290" name="直線コネクタ 289"/>
        <xdr:cNvCxnSpPr/>
      </xdr:nvCxnSpPr>
      <xdr:spPr>
        <a:xfrm>
          <a:off x="9639300" y="5902428"/>
          <a:ext cx="838200" cy="5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73128</xdr:rowOff>
    </xdr:from>
    <xdr:to>
      <xdr:col>14</xdr:col>
      <xdr:colOff>28575</xdr:colOff>
      <xdr:row>35</xdr:row>
      <xdr:rowOff>86707</xdr:rowOff>
    </xdr:to>
    <xdr:cxnSp macro="">
      <xdr:nvCxnSpPr>
        <xdr:cNvPr id="293" name="直線コネクタ 292"/>
        <xdr:cNvCxnSpPr/>
      </xdr:nvCxnSpPr>
      <xdr:spPr>
        <a:xfrm flipV="1">
          <a:off x="8750300" y="5902428"/>
          <a:ext cx="889000" cy="1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70415</xdr:rowOff>
    </xdr:from>
    <xdr:to>
      <xdr:col>12</xdr:col>
      <xdr:colOff>511175</xdr:colOff>
      <xdr:row>35</xdr:row>
      <xdr:rowOff>86707</xdr:rowOff>
    </xdr:to>
    <xdr:cxnSp macro="">
      <xdr:nvCxnSpPr>
        <xdr:cNvPr id="296" name="直線コネクタ 295"/>
        <xdr:cNvCxnSpPr/>
      </xdr:nvCxnSpPr>
      <xdr:spPr>
        <a:xfrm>
          <a:off x="7861300" y="6071165"/>
          <a:ext cx="8890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70415</xdr:rowOff>
    </xdr:from>
    <xdr:to>
      <xdr:col>11</xdr:col>
      <xdr:colOff>307975</xdr:colOff>
      <xdr:row>35</xdr:row>
      <xdr:rowOff>132525</xdr:rowOff>
    </xdr:to>
    <xdr:cxnSp macro="">
      <xdr:nvCxnSpPr>
        <xdr:cNvPr id="299" name="直線コネクタ 298"/>
        <xdr:cNvCxnSpPr/>
      </xdr:nvCxnSpPr>
      <xdr:spPr>
        <a:xfrm flipV="1">
          <a:off x="6972300" y="6071165"/>
          <a:ext cx="889000" cy="6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74342</xdr:rowOff>
    </xdr:from>
    <xdr:to>
      <xdr:col>15</xdr:col>
      <xdr:colOff>231775</xdr:colOff>
      <xdr:row>35</xdr:row>
      <xdr:rowOff>4492</xdr:rowOff>
    </xdr:to>
    <xdr:sp macro="" textlink="">
      <xdr:nvSpPr>
        <xdr:cNvPr id="309" name="円/楕円 308"/>
        <xdr:cNvSpPr/>
      </xdr:nvSpPr>
      <xdr:spPr>
        <a:xfrm>
          <a:off x="10426700" y="590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97219</xdr:rowOff>
    </xdr:from>
    <xdr:ext cx="599010" cy="259045"/>
    <xdr:sp macro="" textlink="">
      <xdr:nvSpPr>
        <xdr:cNvPr id="310" name="補助費等該当値テキスト"/>
        <xdr:cNvSpPr txBox="1"/>
      </xdr:nvSpPr>
      <xdr:spPr>
        <a:xfrm>
          <a:off x="10528300" y="575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254,458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22328</xdr:rowOff>
    </xdr:from>
    <xdr:to>
      <xdr:col>14</xdr:col>
      <xdr:colOff>79375</xdr:colOff>
      <xdr:row>34</xdr:row>
      <xdr:rowOff>123928</xdr:rowOff>
    </xdr:to>
    <xdr:sp macro="" textlink="">
      <xdr:nvSpPr>
        <xdr:cNvPr id="311" name="円/楕円 310"/>
        <xdr:cNvSpPr/>
      </xdr:nvSpPr>
      <xdr:spPr>
        <a:xfrm>
          <a:off x="9588500" y="5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140455</xdr:rowOff>
    </xdr:from>
    <xdr:ext cx="599010" cy="259045"/>
    <xdr:sp macro="" textlink="">
      <xdr:nvSpPr>
        <xdr:cNvPr id="312" name="テキスト ボックス 311"/>
        <xdr:cNvSpPr txBox="1"/>
      </xdr:nvSpPr>
      <xdr:spPr>
        <a:xfrm>
          <a:off x="9339794" y="562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270,385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35907</xdr:rowOff>
    </xdr:from>
    <xdr:to>
      <xdr:col>12</xdr:col>
      <xdr:colOff>561975</xdr:colOff>
      <xdr:row>35</xdr:row>
      <xdr:rowOff>137507</xdr:rowOff>
    </xdr:to>
    <xdr:sp macro="" textlink="">
      <xdr:nvSpPr>
        <xdr:cNvPr id="313" name="円/楕円 312"/>
        <xdr:cNvSpPr/>
      </xdr:nvSpPr>
      <xdr:spPr>
        <a:xfrm>
          <a:off x="8699500" y="60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154034</xdr:rowOff>
    </xdr:from>
    <xdr:ext cx="599010" cy="259045"/>
    <xdr:sp macro="" textlink="">
      <xdr:nvSpPr>
        <xdr:cNvPr id="314" name="テキスト ボックス 313"/>
        <xdr:cNvSpPr txBox="1"/>
      </xdr:nvSpPr>
      <xdr:spPr>
        <a:xfrm>
          <a:off x="8450794" y="581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213,727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19615</xdr:rowOff>
    </xdr:from>
    <xdr:to>
      <xdr:col>11</xdr:col>
      <xdr:colOff>358775</xdr:colOff>
      <xdr:row>35</xdr:row>
      <xdr:rowOff>121215</xdr:rowOff>
    </xdr:to>
    <xdr:sp macro="" textlink="">
      <xdr:nvSpPr>
        <xdr:cNvPr id="315" name="円/楕円 314"/>
        <xdr:cNvSpPr/>
      </xdr:nvSpPr>
      <xdr:spPr>
        <a:xfrm>
          <a:off x="7810500" y="60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137742</xdr:rowOff>
    </xdr:from>
    <xdr:ext cx="599010" cy="259045"/>
    <xdr:sp macro="" textlink="">
      <xdr:nvSpPr>
        <xdr:cNvPr id="316" name="テキスト ボックス 315"/>
        <xdr:cNvSpPr txBox="1"/>
      </xdr:nvSpPr>
      <xdr:spPr>
        <a:xfrm>
          <a:off x="7561794" y="579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81725</xdr:rowOff>
    </xdr:from>
    <xdr:to>
      <xdr:col>10</xdr:col>
      <xdr:colOff>155575</xdr:colOff>
      <xdr:row>36</xdr:row>
      <xdr:rowOff>11875</xdr:rowOff>
    </xdr:to>
    <xdr:sp macro="" textlink="">
      <xdr:nvSpPr>
        <xdr:cNvPr id="317" name="円/楕円 316"/>
        <xdr:cNvSpPr/>
      </xdr:nvSpPr>
      <xdr:spPr>
        <a:xfrm>
          <a:off x="6921500" y="60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28402</xdr:rowOff>
    </xdr:from>
    <xdr:ext cx="599010" cy="259045"/>
    <xdr:sp macro="" textlink="">
      <xdr:nvSpPr>
        <xdr:cNvPr id="318" name="テキスト ボックス 317"/>
        <xdr:cNvSpPr txBox="1"/>
      </xdr:nvSpPr>
      <xdr:spPr>
        <a:xfrm>
          <a:off x="6672794" y="585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4925</xdr:rowOff>
    </xdr:from>
    <xdr:to>
      <xdr:col>15</xdr:col>
      <xdr:colOff>180975</xdr:colOff>
      <xdr:row>56</xdr:row>
      <xdr:rowOff>145520</xdr:rowOff>
    </xdr:to>
    <xdr:cxnSp macro="">
      <xdr:nvCxnSpPr>
        <xdr:cNvPr id="343" name="直線コネクタ 342"/>
        <xdr:cNvCxnSpPr/>
      </xdr:nvCxnSpPr>
      <xdr:spPr>
        <a:xfrm>
          <a:off x="9639300" y="9606125"/>
          <a:ext cx="838200" cy="1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135434</xdr:rowOff>
    </xdr:from>
    <xdr:to>
      <xdr:col>14</xdr:col>
      <xdr:colOff>28575</xdr:colOff>
      <xdr:row>56</xdr:row>
      <xdr:rowOff>4925</xdr:rowOff>
    </xdr:to>
    <xdr:cxnSp macro="">
      <xdr:nvCxnSpPr>
        <xdr:cNvPr id="346" name="直線コネクタ 345"/>
        <xdr:cNvCxnSpPr/>
      </xdr:nvCxnSpPr>
      <xdr:spPr>
        <a:xfrm>
          <a:off x="8750300" y="9565184"/>
          <a:ext cx="889000" cy="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135434</xdr:rowOff>
    </xdr:from>
    <xdr:to>
      <xdr:col>12</xdr:col>
      <xdr:colOff>511175</xdr:colOff>
      <xdr:row>56</xdr:row>
      <xdr:rowOff>112457</xdr:rowOff>
    </xdr:to>
    <xdr:cxnSp macro="">
      <xdr:nvCxnSpPr>
        <xdr:cNvPr id="349" name="直線コネクタ 348"/>
        <xdr:cNvCxnSpPr/>
      </xdr:nvCxnSpPr>
      <xdr:spPr>
        <a:xfrm flipV="1">
          <a:off x="7861300" y="9565184"/>
          <a:ext cx="889000" cy="1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112457</xdr:rowOff>
    </xdr:from>
    <xdr:to>
      <xdr:col>11</xdr:col>
      <xdr:colOff>307975</xdr:colOff>
      <xdr:row>56</xdr:row>
      <xdr:rowOff>128147</xdr:rowOff>
    </xdr:to>
    <xdr:cxnSp macro="">
      <xdr:nvCxnSpPr>
        <xdr:cNvPr id="352" name="直線コネクタ 351"/>
        <xdr:cNvCxnSpPr/>
      </xdr:nvCxnSpPr>
      <xdr:spPr>
        <a:xfrm flipV="1">
          <a:off x="6972300" y="9713657"/>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94720</xdr:rowOff>
    </xdr:from>
    <xdr:to>
      <xdr:col>15</xdr:col>
      <xdr:colOff>231775</xdr:colOff>
      <xdr:row>57</xdr:row>
      <xdr:rowOff>24870</xdr:rowOff>
    </xdr:to>
    <xdr:sp macro="" textlink="">
      <xdr:nvSpPr>
        <xdr:cNvPr id="362" name="円/楕円 361"/>
        <xdr:cNvSpPr/>
      </xdr:nvSpPr>
      <xdr:spPr>
        <a:xfrm>
          <a:off x="10426700" y="969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117597</xdr:rowOff>
    </xdr:from>
    <xdr:ext cx="599010" cy="259045"/>
    <xdr:sp macro="" textlink="">
      <xdr:nvSpPr>
        <xdr:cNvPr id="363" name="普通建設事業費該当値テキスト"/>
        <xdr:cNvSpPr txBox="1"/>
      </xdr:nvSpPr>
      <xdr:spPr>
        <a:xfrm>
          <a:off x="10528300" y="954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389,816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125575</xdr:rowOff>
    </xdr:from>
    <xdr:to>
      <xdr:col>14</xdr:col>
      <xdr:colOff>79375</xdr:colOff>
      <xdr:row>56</xdr:row>
      <xdr:rowOff>55725</xdr:rowOff>
    </xdr:to>
    <xdr:sp macro="" textlink="">
      <xdr:nvSpPr>
        <xdr:cNvPr id="364" name="円/楕円 363"/>
        <xdr:cNvSpPr/>
      </xdr:nvSpPr>
      <xdr:spPr>
        <a:xfrm>
          <a:off x="9588500" y="9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72252</xdr:rowOff>
    </xdr:from>
    <xdr:ext cx="599010" cy="259045"/>
    <xdr:sp macro="" textlink="">
      <xdr:nvSpPr>
        <xdr:cNvPr id="365" name="テキスト ボックス 364"/>
        <xdr:cNvSpPr txBox="1"/>
      </xdr:nvSpPr>
      <xdr:spPr>
        <a:xfrm>
          <a:off x="9339794" y="933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635,828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84634</xdr:rowOff>
    </xdr:from>
    <xdr:to>
      <xdr:col>12</xdr:col>
      <xdr:colOff>561975</xdr:colOff>
      <xdr:row>56</xdr:row>
      <xdr:rowOff>14784</xdr:rowOff>
    </xdr:to>
    <xdr:sp macro="" textlink="">
      <xdr:nvSpPr>
        <xdr:cNvPr id="366" name="円/楕円 365"/>
        <xdr:cNvSpPr/>
      </xdr:nvSpPr>
      <xdr:spPr>
        <a:xfrm>
          <a:off x="8699500" y="95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31311</xdr:rowOff>
    </xdr:from>
    <xdr:ext cx="599010" cy="259045"/>
    <xdr:sp macro="" textlink="">
      <xdr:nvSpPr>
        <xdr:cNvPr id="367" name="テキスト ボックス 366"/>
        <xdr:cNvSpPr txBox="1"/>
      </xdr:nvSpPr>
      <xdr:spPr>
        <a:xfrm>
          <a:off x="8450794" y="928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707,464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61657</xdr:rowOff>
    </xdr:from>
    <xdr:to>
      <xdr:col>11</xdr:col>
      <xdr:colOff>358775</xdr:colOff>
      <xdr:row>56</xdr:row>
      <xdr:rowOff>163257</xdr:rowOff>
    </xdr:to>
    <xdr:sp macro="" textlink="">
      <xdr:nvSpPr>
        <xdr:cNvPr id="368" name="円/楕円 367"/>
        <xdr:cNvSpPr/>
      </xdr:nvSpPr>
      <xdr:spPr>
        <a:xfrm>
          <a:off x="7810500" y="96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8334</xdr:rowOff>
    </xdr:from>
    <xdr:ext cx="599010" cy="259045"/>
    <xdr:sp macro="" textlink="">
      <xdr:nvSpPr>
        <xdr:cNvPr id="369" name="テキスト ボックス 368"/>
        <xdr:cNvSpPr txBox="1"/>
      </xdr:nvSpPr>
      <xdr:spPr>
        <a:xfrm>
          <a:off x="7561794" y="943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77347</xdr:rowOff>
    </xdr:from>
    <xdr:to>
      <xdr:col>10</xdr:col>
      <xdr:colOff>155575</xdr:colOff>
      <xdr:row>57</xdr:row>
      <xdr:rowOff>7497</xdr:rowOff>
    </xdr:to>
    <xdr:sp macro="" textlink="">
      <xdr:nvSpPr>
        <xdr:cNvPr id="370" name="円/楕円 369"/>
        <xdr:cNvSpPr/>
      </xdr:nvSpPr>
      <xdr:spPr>
        <a:xfrm>
          <a:off x="6921500" y="96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24024</xdr:rowOff>
    </xdr:from>
    <xdr:ext cx="599010" cy="259045"/>
    <xdr:sp macro="" textlink="">
      <xdr:nvSpPr>
        <xdr:cNvPr id="371" name="テキスト ボックス 370"/>
        <xdr:cNvSpPr txBox="1"/>
      </xdr:nvSpPr>
      <xdr:spPr>
        <a:xfrm>
          <a:off x="6672794" y="94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1008</xdr:rowOff>
    </xdr:from>
    <xdr:to>
      <xdr:col>15</xdr:col>
      <xdr:colOff>180975</xdr:colOff>
      <xdr:row>78</xdr:row>
      <xdr:rowOff>164898</xdr:rowOff>
    </xdr:to>
    <xdr:cxnSp macro="">
      <xdr:nvCxnSpPr>
        <xdr:cNvPr id="400" name="直線コネクタ 399"/>
        <xdr:cNvCxnSpPr/>
      </xdr:nvCxnSpPr>
      <xdr:spPr>
        <a:xfrm>
          <a:off x="9639300" y="13202658"/>
          <a:ext cx="838200" cy="33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114098</xdr:rowOff>
    </xdr:from>
    <xdr:to>
      <xdr:col>15</xdr:col>
      <xdr:colOff>231775</xdr:colOff>
      <xdr:row>79</xdr:row>
      <xdr:rowOff>44248</xdr:rowOff>
    </xdr:to>
    <xdr:sp macro="" textlink="">
      <xdr:nvSpPr>
        <xdr:cNvPr id="410" name="円/楕円 409"/>
        <xdr:cNvSpPr/>
      </xdr:nvSpPr>
      <xdr:spPr>
        <a:xfrm>
          <a:off x="10426700" y="134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29025</xdr:rowOff>
    </xdr:from>
    <xdr:ext cx="534377" cy="259045"/>
    <xdr:sp macro="" textlink="">
      <xdr:nvSpPr>
        <xdr:cNvPr id="411" name="普通建設事業費 （ うち新規整備　）該当値テキスト"/>
        <xdr:cNvSpPr txBox="1"/>
      </xdr:nvSpPr>
      <xdr:spPr>
        <a:xfrm>
          <a:off x="10528300" y="134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121658</xdr:rowOff>
    </xdr:from>
    <xdr:to>
      <xdr:col>14</xdr:col>
      <xdr:colOff>79375</xdr:colOff>
      <xdr:row>77</xdr:row>
      <xdr:rowOff>51808</xdr:rowOff>
    </xdr:to>
    <xdr:sp macro="" textlink="">
      <xdr:nvSpPr>
        <xdr:cNvPr id="412" name="円/楕円 411"/>
        <xdr:cNvSpPr/>
      </xdr:nvSpPr>
      <xdr:spPr>
        <a:xfrm>
          <a:off x="9588500" y="131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68335</xdr:rowOff>
    </xdr:from>
    <xdr:ext cx="599010" cy="259045"/>
    <xdr:sp macro="" textlink="">
      <xdr:nvSpPr>
        <xdr:cNvPr id="413" name="テキスト ボックス 412"/>
        <xdr:cNvSpPr txBox="1"/>
      </xdr:nvSpPr>
      <xdr:spPr>
        <a:xfrm>
          <a:off x="9339794" y="1292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12458</xdr:rowOff>
    </xdr:from>
    <xdr:to>
      <xdr:col>15</xdr:col>
      <xdr:colOff>180975</xdr:colOff>
      <xdr:row>97</xdr:row>
      <xdr:rowOff>29555</xdr:rowOff>
    </xdr:to>
    <xdr:cxnSp macro="">
      <xdr:nvCxnSpPr>
        <xdr:cNvPr id="440" name="直線コネクタ 439"/>
        <xdr:cNvCxnSpPr/>
      </xdr:nvCxnSpPr>
      <xdr:spPr>
        <a:xfrm flipV="1">
          <a:off x="9639300" y="16643108"/>
          <a:ext cx="8382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133108</xdr:rowOff>
    </xdr:from>
    <xdr:to>
      <xdr:col>15</xdr:col>
      <xdr:colOff>231775</xdr:colOff>
      <xdr:row>97</xdr:row>
      <xdr:rowOff>63258</xdr:rowOff>
    </xdr:to>
    <xdr:sp macro="" textlink="">
      <xdr:nvSpPr>
        <xdr:cNvPr id="450" name="円/楕円 449"/>
        <xdr:cNvSpPr/>
      </xdr:nvSpPr>
      <xdr:spPr>
        <a:xfrm>
          <a:off x="10426700" y="1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155985</xdr:rowOff>
    </xdr:from>
    <xdr:ext cx="599010" cy="259045"/>
    <xdr:sp macro="" textlink="">
      <xdr:nvSpPr>
        <xdr:cNvPr id="451" name="普通建設事業費 （ うち更新整備　）該当値テキスト"/>
        <xdr:cNvSpPr txBox="1"/>
      </xdr:nvSpPr>
      <xdr:spPr>
        <a:xfrm>
          <a:off x="10528300" y="1644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326,654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150205</xdr:rowOff>
    </xdr:from>
    <xdr:to>
      <xdr:col>14</xdr:col>
      <xdr:colOff>79375</xdr:colOff>
      <xdr:row>97</xdr:row>
      <xdr:rowOff>80355</xdr:rowOff>
    </xdr:to>
    <xdr:sp macro="" textlink="">
      <xdr:nvSpPr>
        <xdr:cNvPr id="452" name="円/楕円 451"/>
        <xdr:cNvSpPr/>
      </xdr:nvSpPr>
      <xdr:spPr>
        <a:xfrm>
          <a:off x="9588500" y="166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96882</xdr:rowOff>
    </xdr:from>
    <xdr:ext cx="599010" cy="259045"/>
    <xdr:sp macro="" textlink="">
      <xdr:nvSpPr>
        <xdr:cNvPr id="453" name="テキスト ボックス 452"/>
        <xdr:cNvSpPr txBox="1"/>
      </xdr:nvSpPr>
      <xdr:spPr>
        <a:xfrm>
          <a:off x="9339794" y="1638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33427</xdr:rowOff>
    </xdr:from>
    <xdr:to>
      <xdr:col>22</xdr:col>
      <xdr:colOff>365125</xdr:colOff>
      <xdr:row>39</xdr:row>
      <xdr:rowOff>44450</xdr:rowOff>
    </xdr:to>
    <xdr:cxnSp macro="">
      <xdr:nvCxnSpPr>
        <xdr:cNvPr id="485" name="直線コネクタ 484"/>
        <xdr:cNvCxnSpPr/>
      </xdr:nvCxnSpPr>
      <xdr:spPr>
        <a:xfrm>
          <a:off x="14592300" y="6719977"/>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26553</xdr:rowOff>
    </xdr:from>
    <xdr:to>
      <xdr:col>21</xdr:col>
      <xdr:colOff>161925</xdr:colOff>
      <xdr:row>39</xdr:row>
      <xdr:rowOff>33427</xdr:rowOff>
    </xdr:to>
    <xdr:cxnSp macro="">
      <xdr:nvCxnSpPr>
        <xdr:cNvPr id="488" name="直線コネクタ 487"/>
        <xdr:cNvCxnSpPr/>
      </xdr:nvCxnSpPr>
      <xdr:spPr>
        <a:xfrm>
          <a:off x="13703300" y="6713103"/>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26553</xdr:rowOff>
    </xdr:from>
    <xdr:to>
      <xdr:col>19</xdr:col>
      <xdr:colOff>644525</xdr:colOff>
      <xdr:row>39</xdr:row>
      <xdr:rowOff>44450</xdr:rowOff>
    </xdr:to>
    <xdr:cxnSp macro="">
      <xdr:nvCxnSpPr>
        <xdr:cNvPr id="491" name="直線コネクタ 490"/>
        <xdr:cNvCxnSpPr/>
      </xdr:nvCxnSpPr>
      <xdr:spPr>
        <a:xfrm flipV="1">
          <a:off x="12814300" y="6713103"/>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154077</xdr:rowOff>
    </xdr:from>
    <xdr:to>
      <xdr:col>21</xdr:col>
      <xdr:colOff>212725</xdr:colOff>
      <xdr:row>39</xdr:row>
      <xdr:rowOff>84227</xdr:rowOff>
    </xdr:to>
    <xdr:sp macro="" textlink="">
      <xdr:nvSpPr>
        <xdr:cNvPr id="505" name="円/楕円 504"/>
        <xdr:cNvSpPr/>
      </xdr:nvSpPr>
      <xdr:spPr>
        <a:xfrm>
          <a:off x="14541500" y="6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75354</xdr:rowOff>
    </xdr:from>
    <xdr:ext cx="469744" cy="259045"/>
    <xdr:sp macro="" textlink="">
      <xdr:nvSpPr>
        <xdr:cNvPr id="506" name="テキスト ボックス 505"/>
        <xdr:cNvSpPr txBox="1"/>
      </xdr:nvSpPr>
      <xdr:spPr>
        <a:xfrm>
          <a:off x="14357427" y="676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147203</xdr:rowOff>
    </xdr:from>
    <xdr:to>
      <xdr:col>20</xdr:col>
      <xdr:colOff>9525</xdr:colOff>
      <xdr:row>39</xdr:row>
      <xdr:rowOff>77353</xdr:rowOff>
    </xdr:to>
    <xdr:sp macro="" textlink="">
      <xdr:nvSpPr>
        <xdr:cNvPr id="507" name="円/楕円 506"/>
        <xdr:cNvSpPr/>
      </xdr:nvSpPr>
      <xdr:spPr>
        <a:xfrm>
          <a:off x="13652500" y="66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68480</xdr:rowOff>
    </xdr:from>
    <xdr:ext cx="534377" cy="259045"/>
    <xdr:sp macro="" textlink="">
      <xdr:nvSpPr>
        <xdr:cNvPr id="508" name="テキスト ボックス 507"/>
        <xdr:cNvSpPr txBox="1"/>
      </xdr:nvSpPr>
      <xdr:spPr>
        <a:xfrm>
          <a:off x="13436111" y="67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5826</xdr:rowOff>
    </xdr:from>
    <xdr:to>
      <xdr:col>23</xdr:col>
      <xdr:colOff>517525</xdr:colOff>
      <xdr:row>77</xdr:row>
      <xdr:rowOff>12433</xdr:rowOff>
    </xdr:to>
    <xdr:cxnSp macro="">
      <xdr:nvCxnSpPr>
        <xdr:cNvPr id="596" name="直線コネクタ 595"/>
        <xdr:cNvCxnSpPr/>
      </xdr:nvCxnSpPr>
      <xdr:spPr>
        <a:xfrm flipV="1">
          <a:off x="15481300" y="13207476"/>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12433</xdr:rowOff>
    </xdr:from>
    <xdr:to>
      <xdr:col>22</xdr:col>
      <xdr:colOff>365125</xdr:colOff>
      <xdr:row>77</xdr:row>
      <xdr:rowOff>15117</xdr:rowOff>
    </xdr:to>
    <xdr:cxnSp macro="">
      <xdr:nvCxnSpPr>
        <xdr:cNvPr id="599" name="直線コネクタ 598"/>
        <xdr:cNvCxnSpPr/>
      </xdr:nvCxnSpPr>
      <xdr:spPr>
        <a:xfrm flipV="1">
          <a:off x="14592300" y="13214083"/>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148633</xdr:rowOff>
    </xdr:from>
    <xdr:to>
      <xdr:col>21</xdr:col>
      <xdr:colOff>161925</xdr:colOff>
      <xdr:row>77</xdr:row>
      <xdr:rowOff>15117</xdr:rowOff>
    </xdr:to>
    <xdr:cxnSp macro="">
      <xdr:nvCxnSpPr>
        <xdr:cNvPr id="602" name="直線コネクタ 601"/>
        <xdr:cNvCxnSpPr/>
      </xdr:nvCxnSpPr>
      <xdr:spPr>
        <a:xfrm>
          <a:off x="13703300" y="13178833"/>
          <a:ext cx="889000" cy="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121402</xdr:rowOff>
    </xdr:from>
    <xdr:to>
      <xdr:col>19</xdr:col>
      <xdr:colOff>644525</xdr:colOff>
      <xdr:row>76</xdr:row>
      <xdr:rowOff>148633</xdr:rowOff>
    </xdr:to>
    <xdr:cxnSp macro="">
      <xdr:nvCxnSpPr>
        <xdr:cNvPr id="605" name="直線コネクタ 604"/>
        <xdr:cNvCxnSpPr/>
      </xdr:nvCxnSpPr>
      <xdr:spPr>
        <a:xfrm>
          <a:off x="12814300" y="13151602"/>
          <a:ext cx="889000" cy="2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126476</xdr:rowOff>
    </xdr:from>
    <xdr:to>
      <xdr:col>23</xdr:col>
      <xdr:colOff>568325</xdr:colOff>
      <xdr:row>77</xdr:row>
      <xdr:rowOff>56626</xdr:rowOff>
    </xdr:to>
    <xdr:sp macro="" textlink="">
      <xdr:nvSpPr>
        <xdr:cNvPr id="615" name="円/楕円 614"/>
        <xdr:cNvSpPr/>
      </xdr:nvSpPr>
      <xdr:spPr>
        <a:xfrm>
          <a:off x="16268700" y="131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149353</xdr:rowOff>
    </xdr:from>
    <xdr:ext cx="599010" cy="259045"/>
    <xdr:sp macro="" textlink="">
      <xdr:nvSpPr>
        <xdr:cNvPr id="616" name="公債費該当値テキスト"/>
        <xdr:cNvSpPr txBox="1"/>
      </xdr:nvSpPr>
      <xdr:spPr>
        <a:xfrm>
          <a:off x="16370300" y="1300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200,275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133083</xdr:rowOff>
    </xdr:from>
    <xdr:to>
      <xdr:col>22</xdr:col>
      <xdr:colOff>415925</xdr:colOff>
      <xdr:row>77</xdr:row>
      <xdr:rowOff>63233</xdr:rowOff>
    </xdr:to>
    <xdr:sp macro="" textlink="">
      <xdr:nvSpPr>
        <xdr:cNvPr id="617" name="円/楕円 616"/>
        <xdr:cNvSpPr/>
      </xdr:nvSpPr>
      <xdr:spPr>
        <a:xfrm>
          <a:off x="15430500" y="131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79760</xdr:rowOff>
    </xdr:from>
    <xdr:ext cx="599010" cy="259045"/>
    <xdr:sp macro="" textlink="">
      <xdr:nvSpPr>
        <xdr:cNvPr id="618" name="テキスト ボックス 617"/>
        <xdr:cNvSpPr txBox="1"/>
      </xdr:nvSpPr>
      <xdr:spPr>
        <a:xfrm>
          <a:off x="15181794" y="1293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196,807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135767</xdr:rowOff>
    </xdr:from>
    <xdr:to>
      <xdr:col>21</xdr:col>
      <xdr:colOff>212725</xdr:colOff>
      <xdr:row>77</xdr:row>
      <xdr:rowOff>65917</xdr:rowOff>
    </xdr:to>
    <xdr:sp macro="" textlink="">
      <xdr:nvSpPr>
        <xdr:cNvPr id="619" name="円/楕円 618"/>
        <xdr:cNvSpPr/>
      </xdr:nvSpPr>
      <xdr:spPr>
        <a:xfrm>
          <a:off x="14541500" y="131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82444</xdr:rowOff>
    </xdr:from>
    <xdr:ext cx="599010" cy="259045"/>
    <xdr:sp macro="" textlink="">
      <xdr:nvSpPr>
        <xdr:cNvPr id="620" name="テキスト ボックス 619"/>
        <xdr:cNvSpPr txBox="1"/>
      </xdr:nvSpPr>
      <xdr:spPr>
        <a:xfrm>
          <a:off x="14292794" y="1294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97833</xdr:rowOff>
    </xdr:from>
    <xdr:to>
      <xdr:col>20</xdr:col>
      <xdr:colOff>9525</xdr:colOff>
      <xdr:row>77</xdr:row>
      <xdr:rowOff>27983</xdr:rowOff>
    </xdr:to>
    <xdr:sp macro="" textlink="">
      <xdr:nvSpPr>
        <xdr:cNvPr id="621" name="円/楕円 620"/>
        <xdr:cNvSpPr/>
      </xdr:nvSpPr>
      <xdr:spPr>
        <a:xfrm>
          <a:off x="13652500" y="131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44510</xdr:rowOff>
    </xdr:from>
    <xdr:ext cx="599010" cy="259045"/>
    <xdr:sp macro="" textlink="">
      <xdr:nvSpPr>
        <xdr:cNvPr id="622" name="テキスト ボックス 621"/>
        <xdr:cNvSpPr txBox="1"/>
      </xdr:nvSpPr>
      <xdr:spPr>
        <a:xfrm>
          <a:off x="13403794" y="1290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70602</xdr:rowOff>
    </xdr:from>
    <xdr:to>
      <xdr:col>18</xdr:col>
      <xdr:colOff>492125</xdr:colOff>
      <xdr:row>77</xdr:row>
      <xdr:rowOff>752</xdr:rowOff>
    </xdr:to>
    <xdr:sp macro="" textlink="">
      <xdr:nvSpPr>
        <xdr:cNvPr id="623" name="円/楕円 622"/>
        <xdr:cNvSpPr/>
      </xdr:nvSpPr>
      <xdr:spPr>
        <a:xfrm>
          <a:off x="12763500" y="13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17280</xdr:rowOff>
    </xdr:from>
    <xdr:ext cx="599010" cy="259045"/>
    <xdr:sp macro="" textlink="">
      <xdr:nvSpPr>
        <xdr:cNvPr id="624" name="テキスト ボックス 623"/>
        <xdr:cNvSpPr txBox="1"/>
      </xdr:nvSpPr>
      <xdr:spPr>
        <a:xfrm>
          <a:off x="12514794" y="1287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73622</xdr:rowOff>
    </xdr:from>
    <xdr:to>
      <xdr:col>23</xdr:col>
      <xdr:colOff>517525</xdr:colOff>
      <xdr:row>98</xdr:row>
      <xdr:rowOff>106164</xdr:rowOff>
    </xdr:to>
    <xdr:cxnSp macro="">
      <xdr:nvCxnSpPr>
        <xdr:cNvPr id="653" name="直線コネクタ 652"/>
        <xdr:cNvCxnSpPr/>
      </xdr:nvCxnSpPr>
      <xdr:spPr>
        <a:xfrm>
          <a:off x="15481300" y="16875722"/>
          <a:ext cx="838200" cy="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164243</xdr:rowOff>
    </xdr:from>
    <xdr:to>
      <xdr:col>22</xdr:col>
      <xdr:colOff>365125</xdr:colOff>
      <xdr:row>98</xdr:row>
      <xdr:rowOff>73622</xdr:rowOff>
    </xdr:to>
    <xdr:cxnSp macro="">
      <xdr:nvCxnSpPr>
        <xdr:cNvPr id="656" name="直線コネクタ 655"/>
        <xdr:cNvCxnSpPr/>
      </xdr:nvCxnSpPr>
      <xdr:spPr>
        <a:xfrm>
          <a:off x="14592300" y="16794893"/>
          <a:ext cx="889000" cy="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128344</xdr:rowOff>
    </xdr:from>
    <xdr:to>
      <xdr:col>21</xdr:col>
      <xdr:colOff>161925</xdr:colOff>
      <xdr:row>97</xdr:row>
      <xdr:rowOff>164243</xdr:rowOff>
    </xdr:to>
    <xdr:cxnSp macro="">
      <xdr:nvCxnSpPr>
        <xdr:cNvPr id="659" name="直線コネクタ 658"/>
        <xdr:cNvCxnSpPr/>
      </xdr:nvCxnSpPr>
      <xdr:spPr>
        <a:xfrm>
          <a:off x="13703300" y="16587544"/>
          <a:ext cx="889000" cy="20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128344</xdr:rowOff>
    </xdr:from>
    <xdr:to>
      <xdr:col>19</xdr:col>
      <xdr:colOff>644525</xdr:colOff>
      <xdr:row>97</xdr:row>
      <xdr:rowOff>33027</xdr:rowOff>
    </xdr:to>
    <xdr:cxnSp macro="">
      <xdr:nvCxnSpPr>
        <xdr:cNvPr id="662" name="直線コネクタ 661"/>
        <xdr:cNvCxnSpPr/>
      </xdr:nvCxnSpPr>
      <xdr:spPr>
        <a:xfrm flipV="1">
          <a:off x="12814300" y="16587544"/>
          <a:ext cx="889000" cy="7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55364</xdr:rowOff>
    </xdr:from>
    <xdr:to>
      <xdr:col>23</xdr:col>
      <xdr:colOff>568325</xdr:colOff>
      <xdr:row>98</xdr:row>
      <xdr:rowOff>156964</xdr:rowOff>
    </xdr:to>
    <xdr:sp macro="" textlink="">
      <xdr:nvSpPr>
        <xdr:cNvPr id="672" name="円/楕円 671"/>
        <xdr:cNvSpPr/>
      </xdr:nvSpPr>
      <xdr:spPr>
        <a:xfrm>
          <a:off x="16268700" y="168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141741</xdr:rowOff>
    </xdr:from>
    <xdr:ext cx="534377" cy="259045"/>
    <xdr:sp macro="" textlink="">
      <xdr:nvSpPr>
        <xdr:cNvPr id="673" name="積立金該当値テキスト"/>
        <xdr:cNvSpPr txBox="1"/>
      </xdr:nvSpPr>
      <xdr:spPr>
        <a:xfrm>
          <a:off x="16370300" y="167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22822</xdr:rowOff>
    </xdr:from>
    <xdr:to>
      <xdr:col>22</xdr:col>
      <xdr:colOff>415925</xdr:colOff>
      <xdr:row>98</xdr:row>
      <xdr:rowOff>124422</xdr:rowOff>
    </xdr:to>
    <xdr:sp macro="" textlink="">
      <xdr:nvSpPr>
        <xdr:cNvPr id="674" name="円/楕円 673"/>
        <xdr:cNvSpPr/>
      </xdr:nvSpPr>
      <xdr:spPr>
        <a:xfrm>
          <a:off x="15430500" y="168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140949</xdr:rowOff>
    </xdr:from>
    <xdr:ext cx="534377" cy="259045"/>
    <xdr:sp macro="" textlink="">
      <xdr:nvSpPr>
        <xdr:cNvPr id="675" name="テキスト ボックス 674"/>
        <xdr:cNvSpPr txBox="1"/>
      </xdr:nvSpPr>
      <xdr:spPr>
        <a:xfrm>
          <a:off x="15214111" y="166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113443</xdr:rowOff>
    </xdr:from>
    <xdr:to>
      <xdr:col>21</xdr:col>
      <xdr:colOff>212725</xdr:colOff>
      <xdr:row>98</xdr:row>
      <xdr:rowOff>43593</xdr:rowOff>
    </xdr:to>
    <xdr:sp macro="" textlink="">
      <xdr:nvSpPr>
        <xdr:cNvPr id="676" name="円/楕円 675"/>
        <xdr:cNvSpPr/>
      </xdr:nvSpPr>
      <xdr:spPr>
        <a:xfrm>
          <a:off x="14541500" y="167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60120</xdr:rowOff>
    </xdr:from>
    <xdr:ext cx="599010" cy="259045"/>
    <xdr:sp macro="" textlink="">
      <xdr:nvSpPr>
        <xdr:cNvPr id="677" name="テキスト ボックス 676"/>
        <xdr:cNvSpPr txBox="1"/>
      </xdr:nvSpPr>
      <xdr:spPr>
        <a:xfrm>
          <a:off x="14292794" y="1651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77544</xdr:rowOff>
    </xdr:from>
    <xdr:to>
      <xdr:col>20</xdr:col>
      <xdr:colOff>9525</xdr:colOff>
      <xdr:row>97</xdr:row>
      <xdr:rowOff>7694</xdr:rowOff>
    </xdr:to>
    <xdr:sp macro="" textlink="">
      <xdr:nvSpPr>
        <xdr:cNvPr id="678" name="円/楕円 677"/>
        <xdr:cNvSpPr/>
      </xdr:nvSpPr>
      <xdr:spPr>
        <a:xfrm>
          <a:off x="13652500" y="165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24221</xdr:rowOff>
    </xdr:from>
    <xdr:ext cx="599010" cy="259045"/>
    <xdr:sp macro="" textlink="">
      <xdr:nvSpPr>
        <xdr:cNvPr id="679" name="テキスト ボックス 678"/>
        <xdr:cNvSpPr txBox="1"/>
      </xdr:nvSpPr>
      <xdr:spPr>
        <a:xfrm>
          <a:off x="13403794" y="1631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225,961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153677</xdr:rowOff>
    </xdr:from>
    <xdr:to>
      <xdr:col>18</xdr:col>
      <xdr:colOff>492125</xdr:colOff>
      <xdr:row>97</xdr:row>
      <xdr:rowOff>83827</xdr:rowOff>
    </xdr:to>
    <xdr:sp macro="" textlink="">
      <xdr:nvSpPr>
        <xdr:cNvPr id="680" name="円/楕円 679"/>
        <xdr:cNvSpPr/>
      </xdr:nvSpPr>
      <xdr:spPr>
        <a:xfrm>
          <a:off x="12763500" y="1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100354</xdr:rowOff>
    </xdr:from>
    <xdr:ext cx="599010" cy="259045"/>
    <xdr:sp macro="" textlink="">
      <xdr:nvSpPr>
        <xdr:cNvPr id="681" name="テキスト ボックス 680"/>
        <xdr:cNvSpPr txBox="1"/>
      </xdr:nvSpPr>
      <xdr:spPr>
        <a:xfrm>
          <a:off x="12514794" y="1638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75692</xdr:rowOff>
    </xdr:from>
    <xdr:to>
      <xdr:col>32</xdr:col>
      <xdr:colOff>187325</xdr:colOff>
      <xdr:row>56</xdr:row>
      <xdr:rowOff>162331</xdr:rowOff>
    </xdr:to>
    <xdr:cxnSp macro="">
      <xdr:nvCxnSpPr>
        <xdr:cNvPr id="765" name="直線コネクタ 764"/>
        <xdr:cNvCxnSpPr/>
      </xdr:nvCxnSpPr>
      <xdr:spPr>
        <a:xfrm>
          <a:off x="21323300" y="9676892"/>
          <a:ext cx="8382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75692</xdr:rowOff>
    </xdr:from>
    <xdr:to>
      <xdr:col>31</xdr:col>
      <xdr:colOff>34925</xdr:colOff>
      <xdr:row>56</xdr:row>
      <xdr:rowOff>156571</xdr:rowOff>
    </xdr:to>
    <xdr:cxnSp macro="">
      <xdr:nvCxnSpPr>
        <xdr:cNvPr id="768" name="直線コネクタ 767"/>
        <xdr:cNvCxnSpPr/>
      </xdr:nvCxnSpPr>
      <xdr:spPr>
        <a:xfrm flipV="1">
          <a:off x="20434300" y="9676892"/>
          <a:ext cx="8890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117754</xdr:rowOff>
    </xdr:from>
    <xdr:to>
      <xdr:col>29</xdr:col>
      <xdr:colOff>517525</xdr:colOff>
      <xdr:row>56</xdr:row>
      <xdr:rowOff>156571</xdr:rowOff>
    </xdr:to>
    <xdr:cxnSp macro="">
      <xdr:nvCxnSpPr>
        <xdr:cNvPr id="771" name="直線コネクタ 770"/>
        <xdr:cNvCxnSpPr/>
      </xdr:nvCxnSpPr>
      <xdr:spPr>
        <a:xfrm>
          <a:off x="19545300" y="9718954"/>
          <a:ext cx="889000" cy="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39801</xdr:rowOff>
    </xdr:from>
    <xdr:to>
      <xdr:col>28</xdr:col>
      <xdr:colOff>314325</xdr:colOff>
      <xdr:row>56</xdr:row>
      <xdr:rowOff>117754</xdr:rowOff>
    </xdr:to>
    <xdr:cxnSp macro="">
      <xdr:nvCxnSpPr>
        <xdr:cNvPr id="774" name="直線コネクタ 773"/>
        <xdr:cNvCxnSpPr/>
      </xdr:nvCxnSpPr>
      <xdr:spPr>
        <a:xfrm>
          <a:off x="18656300" y="9641001"/>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31757</xdr:rowOff>
    </xdr:from>
    <xdr:ext cx="469744" cy="259045"/>
    <xdr:sp macro="" textlink="">
      <xdr:nvSpPr>
        <xdr:cNvPr id="776" name="テキスト ボックス 775"/>
        <xdr:cNvSpPr txBox="1"/>
      </xdr:nvSpPr>
      <xdr:spPr>
        <a:xfrm>
          <a:off x="19310427" y="9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42775</xdr:rowOff>
    </xdr:from>
    <xdr:ext cx="469744" cy="259045"/>
    <xdr:sp macro="" textlink="">
      <xdr:nvSpPr>
        <xdr:cNvPr id="778" name="テキスト ボックス 777"/>
        <xdr:cNvSpPr txBox="1"/>
      </xdr:nvSpPr>
      <xdr:spPr>
        <a:xfrm>
          <a:off x="18421427"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111531</xdr:rowOff>
    </xdr:from>
    <xdr:to>
      <xdr:col>32</xdr:col>
      <xdr:colOff>238125</xdr:colOff>
      <xdr:row>57</xdr:row>
      <xdr:rowOff>41681</xdr:rowOff>
    </xdr:to>
    <xdr:sp macro="" textlink="">
      <xdr:nvSpPr>
        <xdr:cNvPr id="784" name="円/楕円 783"/>
        <xdr:cNvSpPr/>
      </xdr:nvSpPr>
      <xdr:spPr>
        <a:xfrm>
          <a:off x="22110700" y="97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134408</xdr:rowOff>
    </xdr:from>
    <xdr:ext cx="469744" cy="259045"/>
    <xdr:sp macro="" textlink="">
      <xdr:nvSpPr>
        <xdr:cNvPr id="785" name="貸付金該当値テキスト"/>
        <xdr:cNvSpPr txBox="1"/>
      </xdr:nvSpPr>
      <xdr:spPr>
        <a:xfrm>
          <a:off x="22212300" y="956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24892</xdr:rowOff>
    </xdr:from>
    <xdr:to>
      <xdr:col>31</xdr:col>
      <xdr:colOff>85725</xdr:colOff>
      <xdr:row>56</xdr:row>
      <xdr:rowOff>126492</xdr:rowOff>
    </xdr:to>
    <xdr:sp macro="" textlink="">
      <xdr:nvSpPr>
        <xdr:cNvPr id="786" name="円/楕円 785"/>
        <xdr:cNvSpPr/>
      </xdr:nvSpPr>
      <xdr:spPr>
        <a:xfrm>
          <a:off x="21272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117619</xdr:rowOff>
    </xdr:from>
    <xdr:ext cx="469744" cy="259045"/>
    <xdr:sp macro="" textlink="">
      <xdr:nvSpPr>
        <xdr:cNvPr id="787" name="テキスト ボックス 786"/>
        <xdr:cNvSpPr txBox="1"/>
      </xdr:nvSpPr>
      <xdr:spPr>
        <a:xfrm>
          <a:off x="21088427" y="971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105771</xdr:rowOff>
    </xdr:from>
    <xdr:to>
      <xdr:col>29</xdr:col>
      <xdr:colOff>568325</xdr:colOff>
      <xdr:row>57</xdr:row>
      <xdr:rowOff>35921</xdr:rowOff>
    </xdr:to>
    <xdr:sp macro="" textlink="">
      <xdr:nvSpPr>
        <xdr:cNvPr id="788" name="円/楕円 787"/>
        <xdr:cNvSpPr/>
      </xdr:nvSpPr>
      <xdr:spPr>
        <a:xfrm>
          <a:off x="20383500" y="97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27048</xdr:rowOff>
    </xdr:from>
    <xdr:ext cx="469744" cy="259045"/>
    <xdr:sp macro="" textlink="">
      <xdr:nvSpPr>
        <xdr:cNvPr id="789" name="テキスト ボックス 788"/>
        <xdr:cNvSpPr txBox="1"/>
      </xdr:nvSpPr>
      <xdr:spPr>
        <a:xfrm>
          <a:off x="20199427" y="979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66954</xdr:rowOff>
    </xdr:from>
    <xdr:to>
      <xdr:col>28</xdr:col>
      <xdr:colOff>365125</xdr:colOff>
      <xdr:row>56</xdr:row>
      <xdr:rowOff>168554</xdr:rowOff>
    </xdr:to>
    <xdr:sp macro="" textlink="">
      <xdr:nvSpPr>
        <xdr:cNvPr id="790" name="円/楕円 789"/>
        <xdr:cNvSpPr/>
      </xdr:nvSpPr>
      <xdr:spPr>
        <a:xfrm>
          <a:off x="194945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13631</xdr:rowOff>
    </xdr:from>
    <xdr:ext cx="469744" cy="259045"/>
    <xdr:sp macro="" textlink="">
      <xdr:nvSpPr>
        <xdr:cNvPr id="791" name="テキスト ボックス 790"/>
        <xdr:cNvSpPr txBox="1"/>
      </xdr:nvSpPr>
      <xdr:spPr>
        <a:xfrm>
          <a:off x="19310427" y="944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160451</xdr:rowOff>
    </xdr:from>
    <xdr:to>
      <xdr:col>27</xdr:col>
      <xdr:colOff>161925</xdr:colOff>
      <xdr:row>56</xdr:row>
      <xdr:rowOff>90601</xdr:rowOff>
    </xdr:to>
    <xdr:sp macro="" textlink="">
      <xdr:nvSpPr>
        <xdr:cNvPr id="792" name="円/楕円 791"/>
        <xdr:cNvSpPr/>
      </xdr:nvSpPr>
      <xdr:spPr>
        <a:xfrm>
          <a:off x="18605500" y="95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107128</xdr:rowOff>
    </xdr:from>
    <xdr:ext cx="469744" cy="259045"/>
    <xdr:sp macro="" textlink="">
      <xdr:nvSpPr>
        <xdr:cNvPr id="793" name="テキスト ボックス 792"/>
        <xdr:cNvSpPr txBox="1"/>
      </xdr:nvSpPr>
      <xdr:spPr>
        <a:xfrm>
          <a:off x="18421427" y="936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111147</xdr:rowOff>
    </xdr:from>
    <xdr:to>
      <xdr:col>32</xdr:col>
      <xdr:colOff>187325</xdr:colOff>
      <xdr:row>76</xdr:row>
      <xdr:rowOff>8018</xdr:rowOff>
    </xdr:to>
    <xdr:cxnSp macro="">
      <xdr:nvCxnSpPr>
        <xdr:cNvPr id="822" name="直線コネクタ 821"/>
        <xdr:cNvCxnSpPr/>
      </xdr:nvCxnSpPr>
      <xdr:spPr>
        <a:xfrm>
          <a:off x="21323300" y="12969897"/>
          <a:ext cx="838200" cy="6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111147</xdr:rowOff>
    </xdr:from>
    <xdr:to>
      <xdr:col>31</xdr:col>
      <xdr:colOff>34925</xdr:colOff>
      <xdr:row>76</xdr:row>
      <xdr:rowOff>39581</xdr:rowOff>
    </xdr:to>
    <xdr:cxnSp macro="">
      <xdr:nvCxnSpPr>
        <xdr:cNvPr id="825" name="直線コネクタ 824"/>
        <xdr:cNvCxnSpPr/>
      </xdr:nvCxnSpPr>
      <xdr:spPr>
        <a:xfrm flipV="1">
          <a:off x="20434300" y="12969897"/>
          <a:ext cx="889000" cy="9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27625</xdr:rowOff>
    </xdr:from>
    <xdr:to>
      <xdr:col>29</xdr:col>
      <xdr:colOff>517525</xdr:colOff>
      <xdr:row>76</xdr:row>
      <xdr:rowOff>39581</xdr:rowOff>
    </xdr:to>
    <xdr:cxnSp macro="">
      <xdr:nvCxnSpPr>
        <xdr:cNvPr id="828" name="直線コネクタ 827"/>
        <xdr:cNvCxnSpPr/>
      </xdr:nvCxnSpPr>
      <xdr:spPr>
        <a:xfrm>
          <a:off x="19545300" y="13057825"/>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139049</xdr:rowOff>
    </xdr:from>
    <xdr:to>
      <xdr:col>28</xdr:col>
      <xdr:colOff>314325</xdr:colOff>
      <xdr:row>76</xdr:row>
      <xdr:rowOff>27625</xdr:rowOff>
    </xdr:to>
    <xdr:cxnSp macro="">
      <xdr:nvCxnSpPr>
        <xdr:cNvPr id="831" name="直線コネクタ 830"/>
        <xdr:cNvCxnSpPr/>
      </xdr:nvCxnSpPr>
      <xdr:spPr>
        <a:xfrm>
          <a:off x="18656300" y="12997799"/>
          <a:ext cx="889000" cy="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128669</xdr:rowOff>
    </xdr:from>
    <xdr:to>
      <xdr:col>32</xdr:col>
      <xdr:colOff>238125</xdr:colOff>
      <xdr:row>76</xdr:row>
      <xdr:rowOff>58818</xdr:rowOff>
    </xdr:to>
    <xdr:sp macro="" textlink="">
      <xdr:nvSpPr>
        <xdr:cNvPr id="841" name="円/楕円 840"/>
        <xdr:cNvSpPr/>
      </xdr:nvSpPr>
      <xdr:spPr>
        <a:xfrm>
          <a:off x="22110700" y="12987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151546</xdr:rowOff>
    </xdr:from>
    <xdr:ext cx="599010" cy="259045"/>
    <xdr:sp macro="" textlink="">
      <xdr:nvSpPr>
        <xdr:cNvPr id="842" name="繰出金該当値テキスト"/>
        <xdr:cNvSpPr txBox="1"/>
      </xdr:nvSpPr>
      <xdr:spPr>
        <a:xfrm>
          <a:off x="22212300" y="1283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144,562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60347</xdr:rowOff>
    </xdr:from>
    <xdr:to>
      <xdr:col>31</xdr:col>
      <xdr:colOff>85725</xdr:colOff>
      <xdr:row>75</xdr:row>
      <xdr:rowOff>161947</xdr:rowOff>
    </xdr:to>
    <xdr:sp macro="" textlink="">
      <xdr:nvSpPr>
        <xdr:cNvPr id="843" name="円/楕円 842"/>
        <xdr:cNvSpPr/>
      </xdr:nvSpPr>
      <xdr:spPr>
        <a:xfrm>
          <a:off x="21272500" y="129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7024</xdr:rowOff>
    </xdr:from>
    <xdr:ext cx="599010" cy="259045"/>
    <xdr:sp macro="" textlink="">
      <xdr:nvSpPr>
        <xdr:cNvPr id="844" name="テキスト ボックス 843"/>
        <xdr:cNvSpPr txBox="1"/>
      </xdr:nvSpPr>
      <xdr:spPr>
        <a:xfrm>
          <a:off x="21023794" y="1269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162,494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160231</xdr:rowOff>
    </xdr:from>
    <xdr:to>
      <xdr:col>29</xdr:col>
      <xdr:colOff>568325</xdr:colOff>
      <xdr:row>76</xdr:row>
      <xdr:rowOff>90381</xdr:rowOff>
    </xdr:to>
    <xdr:sp macro="" textlink="">
      <xdr:nvSpPr>
        <xdr:cNvPr id="845" name="円/楕円 844"/>
        <xdr:cNvSpPr/>
      </xdr:nvSpPr>
      <xdr:spPr>
        <a:xfrm>
          <a:off x="20383500" y="130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106908</xdr:rowOff>
    </xdr:from>
    <xdr:ext cx="599010" cy="259045"/>
    <xdr:sp macro="" textlink="">
      <xdr:nvSpPr>
        <xdr:cNvPr id="846" name="テキスト ボックス 845"/>
        <xdr:cNvSpPr txBox="1"/>
      </xdr:nvSpPr>
      <xdr:spPr>
        <a:xfrm>
          <a:off x="20134794" y="1279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148275</xdr:rowOff>
    </xdr:from>
    <xdr:to>
      <xdr:col>28</xdr:col>
      <xdr:colOff>365125</xdr:colOff>
      <xdr:row>76</xdr:row>
      <xdr:rowOff>78425</xdr:rowOff>
    </xdr:to>
    <xdr:sp macro="" textlink="">
      <xdr:nvSpPr>
        <xdr:cNvPr id="847" name="円/楕円 846"/>
        <xdr:cNvSpPr/>
      </xdr:nvSpPr>
      <xdr:spPr>
        <a:xfrm>
          <a:off x="19494500" y="130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94952</xdr:rowOff>
    </xdr:from>
    <xdr:ext cx="599010" cy="259045"/>
    <xdr:sp macro="" textlink="">
      <xdr:nvSpPr>
        <xdr:cNvPr id="848" name="テキスト ボックス 847"/>
        <xdr:cNvSpPr txBox="1"/>
      </xdr:nvSpPr>
      <xdr:spPr>
        <a:xfrm>
          <a:off x="19245794" y="127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139,416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88249</xdr:rowOff>
    </xdr:from>
    <xdr:to>
      <xdr:col>27</xdr:col>
      <xdr:colOff>161925</xdr:colOff>
      <xdr:row>76</xdr:row>
      <xdr:rowOff>18399</xdr:rowOff>
    </xdr:to>
    <xdr:sp macro="" textlink="">
      <xdr:nvSpPr>
        <xdr:cNvPr id="849" name="円/楕円 848"/>
        <xdr:cNvSpPr/>
      </xdr:nvSpPr>
      <xdr:spPr>
        <a:xfrm>
          <a:off x="18605500" y="129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34926</xdr:rowOff>
    </xdr:from>
    <xdr:ext cx="599010" cy="259045"/>
    <xdr:sp macro="" textlink="">
      <xdr:nvSpPr>
        <xdr:cNvPr id="850" name="テキスト ボックス 849"/>
        <xdr:cNvSpPr txBox="1"/>
      </xdr:nvSpPr>
      <xdr:spPr>
        <a:xfrm>
          <a:off x="18356794" y="1272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1" i="0" baseline="0">
              <a:solidFill>
                <a:schemeClr val="dk1"/>
              </a:solidFill>
              <a:effectLst/>
              <a:latin typeface="+mn-lt"/>
              <a:ea typeface="+mn-ea"/>
              <a:cs typeface="+mn-cs"/>
            </a:rPr>
            <a:t>普通建設事業費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うち更新整備）は住民一人当たり３２６</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６５４円となっており、類似団体と比較して一人当たりコストが高い状況となっている。これは林業事業によるものであり、２７年度度決算では１０６</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５７８千円の事業費となっている　。林業振興事業は村の政策事業であることからも、継続的に投資していく予定である。</a:t>
          </a:r>
          <a:r>
            <a:rPr lang="ja-JP" altLang="ja-JP" sz="1100" b="1" i="0" baseline="0">
              <a:solidFill>
                <a:schemeClr val="dk1"/>
              </a:solidFill>
              <a:effectLst/>
              <a:latin typeface="+mn-lt"/>
              <a:ea typeface="+mn-ea"/>
              <a:cs typeface="+mn-cs"/>
            </a:rPr>
            <a:t>維持補修費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は住民一人当た５９</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５４７４円となっており、類似団体と比較して一人当たりコストが高い状況となっている。これは主に村営住宅等の維持管理費によるものであるが、前年度決算と比較すると▲２４</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となっている。今後は公共施設総合管理計画に基づき事業の取捨選択を徹底していくことで、事業費の減少を目指すこととしている。 </a:t>
          </a:r>
          <a:r>
            <a:rPr lang="ja-JP" altLang="ja-JP" sz="1100" b="1" i="0" baseline="0">
              <a:solidFill>
                <a:schemeClr val="dk1"/>
              </a:solidFill>
              <a:effectLst/>
              <a:latin typeface="+mn-lt"/>
              <a:ea typeface="+mn-ea"/>
              <a:cs typeface="+mn-cs"/>
            </a:rPr>
            <a:t>人件費</a:t>
          </a:r>
          <a:r>
            <a:rPr lang="ja-JP" altLang="ja-JP" sz="1100" b="0" i="0" baseline="0">
              <a:solidFill>
                <a:schemeClr val="dk1"/>
              </a:solidFill>
              <a:effectLst/>
              <a:latin typeface="+mn-lt"/>
              <a:ea typeface="+mn-ea"/>
              <a:cs typeface="+mn-cs"/>
            </a:rPr>
            <a:t>は住民一人当たり３７１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２０８なっており、類似団体と比較して一人当たりコストが高い状況となっている。これは</a:t>
          </a:r>
          <a:r>
            <a:rPr lang="ja-JP" altLang="ja-JP" sz="1100">
              <a:solidFill>
                <a:schemeClr val="dk1"/>
              </a:solidFill>
              <a:effectLst/>
              <a:latin typeface="+mn-lt"/>
              <a:ea typeface="+mn-ea"/>
              <a:cs typeface="+mn-cs"/>
            </a:rPr>
            <a:t>全体的に年齢層に偏りがあることから人件費が高い傾向によるもので、前年度決算と比較すると４</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５</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増となっている。今後はこれを解消しつつ中長期的な計画で総数を抑制しつつも計画的な職員採用を進め、業務の効率化図りつつ、適正な定員管理及び人件費の抑制に努める。</a:t>
          </a:r>
          <a:r>
            <a:rPr lang="ja-JP" altLang="ja-JP" sz="1100" b="1">
              <a:solidFill>
                <a:schemeClr val="dk1"/>
              </a:solidFill>
              <a:effectLst/>
              <a:latin typeface="+mn-lt"/>
              <a:ea typeface="+mn-ea"/>
              <a:cs typeface="+mn-cs"/>
            </a:rPr>
            <a:t>物件費</a:t>
          </a:r>
          <a:r>
            <a:rPr lang="ja-JP" altLang="ja-JP" sz="1100">
              <a:solidFill>
                <a:schemeClr val="dk1"/>
              </a:solidFill>
              <a:effectLst/>
              <a:latin typeface="+mn-lt"/>
              <a:ea typeface="+mn-ea"/>
              <a:cs typeface="+mn-cs"/>
            </a:rPr>
            <a:t>は住民一人当たり３８６</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５０６円となっており、類似団体と比較して一人当たりコストが高い状況となっている。これは人件費的要素の強い物件費支出が多いためであり、退職者不補充を臨時職員及び嘱託職員の賃金で補てんしていることや電算システム委託料の増加が要因であり、前年度決算と比較すると１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６％増となっている。今後も物件費は増加の懸念があることからも、電算システムの合理化や省エネの施策による燃料費や光熱費の削減を進めるとともに、業務の効率化にも取り組み経費削減に努める。</a:t>
          </a:r>
          <a:r>
            <a:rPr lang="ja-JP" altLang="ja-JP" sz="1100" b="1">
              <a:solidFill>
                <a:schemeClr val="dk1"/>
              </a:solidFill>
              <a:effectLst/>
              <a:latin typeface="+mn-lt"/>
              <a:ea typeface="+mn-ea"/>
              <a:cs typeface="+mn-cs"/>
            </a:rPr>
            <a:t>公債費</a:t>
          </a:r>
          <a:r>
            <a:rPr lang="ja-JP" altLang="ja-JP" sz="1100">
              <a:solidFill>
                <a:schemeClr val="dk1"/>
              </a:solidFill>
              <a:effectLst/>
              <a:latin typeface="+mn-lt"/>
              <a:ea typeface="+mn-ea"/>
              <a:cs typeface="+mn-cs"/>
            </a:rPr>
            <a:t>は住民一人当たり２００</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２７５円となっており、類似団体と比較して一人当たりのコストが高い状況となっている。これは臨時財政対策債の償還が主な要因であり、前年度決算と比較すると３</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８</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増となっている。今後も</a:t>
          </a:r>
          <a:r>
            <a:rPr lang="ja-JP" altLang="ja-JP" sz="1100" b="0" i="0" baseline="0">
              <a:solidFill>
                <a:schemeClr val="dk1"/>
              </a:solidFill>
              <a:effectLst/>
              <a:latin typeface="+mn-lt"/>
              <a:ea typeface="+mn-ea"/>
              <a:cs typeface="+mn-cs"/>
            </a:rPr>
            <a:t>臨時財政対策債、小規模多機能施設、取水施設建設などの大型事業の起債償還が開始されることから、今まで同様、計画的かつ合理的な起債発行に努め引き続き水準を抑える。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1,242
1,128
571.41
2,475,740
2,394,802
79,504
1,722,079
3,106,076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137316</xdr:rowOff>
    </xdr:from>
    <xdr:to>
      <xdr:col>6</xdr:col>
      <xdr:colOff>511175</xdr:colOff>
      <xdr:row>35</xdr:row>
      <xdr:rowOff>147211</xdr:rowOff>
    </xdr:to>
    <xdr:cxnSp macro="">
      <xdr:nvCxnSpPr>
        <xdr:cNvPr id="62" name="直線コネクタ 61"/>
        <xdr:cNvCxnSpPr/>
      </xdr:nvCxnSpPr>
      <xdr:spPr>
        <a:xfrm flipV="1">
          <a:off x="3797300" y="6138066"/>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27065</xdr:rowOff>
    </xdr:from>
    <xdr:to>
      <xdr:col>5</xdr:col>
      <xdr:colOff>358775</xdr:colOff>
      <xdr:row>35</xdr:row>
      <xdr:rowOff>147211</xdr:rowOff>
    </xdr:to>
    <xdr:cxnSp macro="">
      <xdr:nvCxnSpPr>
        <xdr:cNvPr id="65" name="直線コネクタ 64"/>
        <xdr:cNvCxnSpPr/>
      </xdr:nvCxnSpPr>
      <xdr:spPr>
        <a:xfrm>
          <a:off x="2908300" y="6027815"/>
          <a:ext cx="889000" cy="1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27065</xdr:rowOff>
    </xdr:from>
    <xdr:to>
      <xdr:col>4</xdr:col>
      <xdr:colOff>155575</xdr:colOff>
      <xdr:row>35</xdr:row>
      <xdr:rowOff>118309</xdr:rowOff>
    </xdr:to>
    <xdr:cxnSp macro="">
      <xdr:nvCxnSpPr>
        <xdr:cNvPr id="68" name="直線コネクタ 67"/>
        <xdr:cNvCxnSpPr/>
      </xdr:nvCxnSpPr>
      <xdr:spPr>
        <a:xfrm flipV="1">
          <a:off x="2019300" y="6027815"/>
          <a:ext cx="8890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41369</xdr:rowOff>
    </xdr:from>
    <xdr:to>
      <xdr:col>2</xdr:col>
      <xdr:colOff>638175</xdr:colOff>
      <xdr:row>35</xdr:row>
      <xdr:rowOff>118309</xdr:rowOff>
    </xdr:to>
    <xdr:cxnSp macro="">
      <xdr:nvCxnSpPr>
        <xdr:cNvPr id="71" name="直線コネクタ 70"/>
        <xdr:cNvCxnSpPr/>
      </xdr:nvCxnSpPr>
      <xdr:spPr>
        <a:xfrm>
          <a:off x="1130300" y="6042119"/>
          <a:ext cx="889000" cy="7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86516</xdr:rowOff>
    </xdr:from>
    <xdr:to>
      <xdr:col>6</xdr:col>
      <xdr:colOff>561975</xdr:colOff>
      <xdr:row>36</xdr:row>
      <xdr:rowOff>16666</xdr:rowOff>
    </xdr:to>
    <xdr:sp macro="" textlink="">
      <xdr:nvSpPr>
        <xdr:cNvPr id="81" name="円/楕円 80"/>
        <xdr:cNvSpPr/>
      </xdr:nvSpPr>
      <xdr:spPr>
        <a:xfrm>
          <a:off x="4584700" y="60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109393</xdr:rowOff>
    </xdr:from>
    <xdr:ext cx="534377" cy="259045"/>
    <xdr:sp macro="" textlink="">
      <xdr:nvSpPr>
        <xdr:cNvPr id="82" name="議会費該当値テキスト"/>
        <xdr:cNvSpPr txBox="1"/>
      </xdr:nvSpPr>
      <xdr:spPr>
        <a:xfrm>
          <a:off x="4686300" y="593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96411</xdr:rowOff>
    </xdr:from>
    <xdr:to>
      <xdr:col>5</xdr:col>
      <xdr:colOff>409575</xdr:colOff>
      <xdr:row>36</xdr:row>
      <xdr:rowOff>26561</xdr:rowOff>
    </xdr:to>
    <xdr:sp macro="" textlink="">
      <xdr:nvSpPr>
        <xdr:cNvPr id="83" name="円/楕円 82"/>
        <xdr:cNvSpPr/>
      </xdr:nvSpPr>
      <xdr:spPr>
        <a:xfrm>
          <a:off x="3746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43088</xdr:rowOff>
    </xdr:from>
    <xdr:ext cx="534377" cy="259045"/>
    <xdr:sp macro="" textlink="">
      <xdr:nvSpPr>
        <xdr:cNvPr id="84" name="テキスト ボックス 83"/>
        <xdr:cNvSpPr txBox="1"/>
      </xdr:nvSpPr>
      <xdr:spPr>
        <a:xfrm>
          <a:off x="3530111" y="58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147715</xdr:rowOff>
    </xdr:from>
    <xdr:to>
      <xdr:col>4</xdr:col>
      <xdr:colOff>206375</xdr:colOff>
      <xdr:row>35</xdr:row>
      <xdr:rowOff>77865</xdr:rowOff>
    </xdr:to>
    <xdr:sp macro="" textlink="">
      <xdr:nvSpPr>
        <xdr:cNvPr id="85" name="円/楕円 84"/>
        <xdr:cNvSpPr/>
      </xdr:nvSpPr>
      <xdr:spPr>
        <a:xfrm>
          <a:off x="2857500" y="59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94392</xdr:rowOff>
    </xdr:from>
    <xdr:ext cx="534377" cy="259045"/>
    <xdr:sp macro="" textlink="">
      <xdr:nvSpPr>
        <xdr:cNvPr id="86" name="テキスト ボックス 85"/>
        <xdr:cNvSpPr txBox="1"/>
      </xdr:nvSpPr>
      <xdr:spPr>
        <a:xfrm>
          <a:off x="2641111" y="575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67509</xdr:rowOff>
    </xdr:from>
    <xdr:to>
      <xdr:col>3</xdr:col>
      <xdr:colOff>3175</xdr:colOff>
      <xdr:row>35</xdr:row>
      <xdr:rowOff>169109</xdr:rowOff>
    </xdr:to>
    <xdr:sp macro="" textlink="">
      <xdr:nvSpPr>
        <xdr:cNvPr id="87" name="円/楕円 86"/>
        <xdr:cNvSpPr/>
      </xdr:nvSpPr>
      <xdr:spPr>
        <a:xfrm>
          <a:off x="1968500" y="60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14186</xdr:rowOff>
    </xdr:from>
    <xdr:ext cx="534377" cy="259045"/>
    <xdr:sp macro="" textlink="">
      <xdr:nvSpPr>
        <xdr:cNvPr id="88" name="テキスト ボックス 87"/>
        <xdr:cNvSpPr txBox="1"/>
      </xdr:nvSpPr>
      <xdr:spPr>
        <a:xfrm>
          <a:off x="1752111" y="584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162019</xdr:rowOff>
    </xdr:from>
    <xdr:to>
      <xdr:col>1</xdr:col>
      <xdr:colOff>485775</xdr:colOff>
      <xdr:row>35</xdr:row>
      <xdr:rowOff>92169</xdr:rowOff>
    </xdr:to>
    <xdr:sp macro="" textlink="">
      <xdr:nvSpPr>
        <xdr:cNvPr id="89" name="円/楕円 88"/>
        <xdr:cNvSpPr/>
      </xdr:nvSpPr>
      <xdr:spPr>
        <a:xfrm>
          <a:off x="1079500" y="59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108696</xdr:rowOff>
    </xdr:from>
    <xdr:ext cx="534377" cy="259045"/>
    <xdr:sp macro="" textlink="">
      <xdr:nvSpPr>
        <xdr:cNvPr id="90" name="テキスト ボックス 89"/>
        <xdr:cNvSpPr txBox="1"/>
      </xdr:nvSpPr>
      <xdr:spPr>
        <a:xfrm>
          <a:off x="863111" y="57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37061</xdr:rowOff>
    </xdr:from>
    <xdr:to>
      <xdr:col>6</xdr:col>
      <xdr:colOff>511175</xdr:colOff>
      <xdr:row>56</xdr:row>
      <xdr:rowOff>47008</xdr:rowOff>
    </xdr:to>
    <xdr:cxnSp macro="">
      <xdr:nvCxnSpPr>
        <xdr:cNvPr id="115" name="直線コネクタ 114"/>
        <xdr:cNvCxnSpPr/>
      </xdr:nvCxnSpPr>
      <xdr:spPr>
        <a:xfrm flipV="1">
          <a:off x="3797300" y="9638261"/>
          <a:ext cx="838200" cy="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9137</xdr:rowOff>
    </xdr:from>
    <xdr:to>
      <xdr:col>5</xdr:col>
      <xdr:colOff>358775</xdr:colOff>
      <xdr:row>56</xdr:row>
      <xdr:rowOff>47008</xdr:rowOff>
    </xdr:to>
    <xdr:cxnSp macro="">
      <xdr:nvCxnSpPr>
        <xdr:cNvPr id="118" name="直線コネクタ 117"/>
        <xdr:cNvCxnSpPr/>
      </xdr:nvCxnSpPr>
      <xdr:spPr>
        <a:xfrm>
          <a:off x="2908300" y="9610337"/>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9137</xdr:rowOff>
    </xdr:from>
    <xdr:to>
      <xdr:col>4</xdr:col>
      <xdr:colOff>155575</xdr:colOff>
      <xdr:row>56</xdr:row>
      <xdr:rowOff>38446</xdr:rowOff>
    </xdr:to>
    <xdr:cxnSp macro="">
      <xdr:nvCxnSpPr>
        <xdr:cNvPr id="121" name="直線コネクタ 120"/>
        <xdr:cNvCxnSpPr/>
      </xdr:nvCxnSpPr>
      <xdr:spPr>
        <a:xfrm flipV="1">
          <a:off x="2019300" y="9610337"/>
          <a:ext cx="889000" cy="2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153260</xdr:rowOff>
    </xdr:from>
    <xdr:to>
      <xdr:col>2</xdr:col>
      <xdr:colOff>638175</xdr:colOff>
      <xdr:row>56</xdr:row>
      <xdr:rowOff>38446</xdr:rowOff>
    </xdr:to>
    <xdr:cxnSp macro="">
      <xdr:nvCxnSpPr>
        <xdr:cNvPr id="124" name="直線コネクタ 123"/>
        <xdr:cNvCxnSpPr/>
      </xdr:nvCxnSpPr>
      <xdr:spPr>
        <a:xfrm>
          <a:off x="1130300" y="9583010"/>
          <a:ext cx="889000" cy="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157711</xdr:rowOff>
    </xdr:from>
    <xdr:to>
      <xdr:col>6</xdr:col>
      <xdr:colOff>561975</xdr:colOff>
      <xdr:row>56</xdr:row>
      <xdr:rowOff>87861</xdr:rowOff>
    </xdr:to>
    <xdr:sp macro="" textlink="">
      <xdr:nvSpPr>
        <xdr:cNvPr id="134" name="円/楕円 133"/>
        <xdr:cNvSpPr/>
      </xdr:nvSpPr>
      <xdr:spPr>
        <a:xfrm>
          <a:off x="4584700" y="95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9138</xdr:rowOff>
    </xdr:from>
    <xdr:ext cx="599010" cy="259045"/>
    <xdr:sp macro="" textlink="">
      <xdr:nvSpPr>
        <xdr:cNvPr id="135" name="総務費該当値テキスト"/>
        <xdr:cNvSpPr txBox="1"/>
      </xdr:nvSpPr>
      <xdr:spPr>
        <a:xfrm>
          <a:off x="4686300" y="943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579,597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167658</xdr:rowOff>
    </xdr:from>
    <xdr:to>
      <xdr:col>5</xdr:col>
      <xdr:colOff>409575</xdr:colOff>
      <xdr:row>56</xdr:row>
      <xdr:rowOff>97808</xdr:rowOff>
    </xdr:to>
    <xdr:sp macro="" textlink="">
      <xdr:nvSpPr>
        <xdr:cNvPr id="136" name="円/楕円 135"/>
        <xdr:cNvSpPr/>
      </xdr:nvSpPr>
      <xdr:spPr>
        <a:xfrm>
          <a:off x="3746500" y="95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114335</xdr:rowOff>
    </xdr:from>
    <xdr:ext cx="599010" cy="259045"/>
    <xdr:sp macro="" textlink="">
      <xdr:nvSpPr>
        <xdr:cNvPr id="137" name="テキスト ボックス 136"/>
        <xdr:cNvSpPr txBox="1"/>
      </xdr:nvSpPr>
      <xdr:spPr>
        <a:xfrm>
          <a:off x="3497794" y="937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562,191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129787</xdr:rowOff>
    </xdr:from>
    <xdr:to>
      <xdr:col>4</xdr:col>
      <xdr:colOff>206375</xdr:colOff>
      <xdr:row>56</xdr:row>
      <xdr:rowOff>59937</xdr:rowOff>
    </xdr:to>
    <xdr:sp macro="" textlink="">
      <xdr:nvSpPr>
        <xdr:cNvPr id="138" name="円/楕円 137"/>
        <xdr:cNvSpPr/>
      </xdr:nvSpPr>
      <xdr:spPr>
        <a:xfrm>
          <a:off x="2857500" y="95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76464</xdr:rowOff>
    </xdr:from>
    <xdr:ext cx="599010" cy="259045"/>
    <xdr:sp macro="" textlink="">
      <xdr:nvSpPr>
        <xdr:cNvPr id="139" name="テキスト ボックス 138"/>
        <xdr:cNvSpPr txBox="1"/>
      </xdr:nvSpPr>
      <xdr:spPr>
        <a:xfrm>
          <a:off x="2608794" y="93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628,457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159096</xdr:rowOff>
    </xdr:from>
    <xdr:to>
      <xdr:col>3</xdr:col>
      <xdr:colOff>3175</xdr:colOff>
      <xdr:row>56</xdr:row>
      <xdr:rowOff>89246</xdr:rowOff>
    </xdr:to>
    <xdr:sp macro="" textlink="">
      <xdr:nvSpPr>
        <xdr:cNvPr id="140" name="円/楕円 139"/>
        <xdr:cNvSpPr/>
      </xdr:nvSpPr>
      <xdr:spPr>
        <a:xfrm>
          <a:off x="1968500" y="95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105773</xdr:rowOff>
    </xdr:from>
    <xdr:ext cx="599010" cy="259045"/>
    <xdr:sp macro="" textlink="">
      <xdr:nvSpPr>
        <xdr:cNvPr id="141" name="テキスト ボックス 140"/>
        <xdr:cNvSpPr txBox="1"/>
      </xdr:nvSpPr>
      <xdr:spPr>
        <a:xfrm>
          <a:off x="1719794" y="93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577,171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102460</xdr:rowOff>
    </xdr:from>
    <xdr:to>
      <xdr:col>1</xdr:col>
      <xdr:colOff>485775</xdr:colOff>
      <xdr:row>56</xdr:row>
      <xdr:rowOff>32610</xdr:rowOff>
    </xdr:to>
    <xdr:sp macro="" textlink="">
      <xdr:nvSpPr>
        <xdr:cNvPr id="142" name="円/楕円 141"/>
        <xdr:cNvSpPr/>
      </xdr:nvSpPr>
      <xdr:spPr>
        <a:xfrm>
          <a:off x="1079500" y="95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49137</xdr:rowOff>
    </xdr:from>
    <xdr:ext cx="599010" cy="259045"/>
    <xdr:sp macro="" textlink="">
      <xdr:nvSpPr>
        <xdr:cNvPr id="143" name="テキスト ボックス 142"/>
        <xdr:cNvSpPr txBox="1"/>
      </xdr:nvSpPr>
      <xdr:spPr>
        <a:xfrm>
          <a:off x="830794" y="930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72955</xdr:rowOff>
    </xdr:from>
    <xdr:to>
      <xdr:col>6</xdr:col>
      <xdr:colOff>511175</xdr:colOff>
      <xdr:row>78</xdr:row>
      <xdr:rowOff>40901</xdr:rowOff>
    </xdr:to>
    <xdr:cxnSp macro="">
      <xdr:nvCxnSpPr>
        <xdr:cNvPr id="172" name="直線コネクタ 171"/>
        <xdr:cNvCxnSpPr/>
      </xdr:nvCxnSpPr>
      <xdr:spPr>
        <a:xfrm>
          <a:off x="3797300" y="13274605"/>
          <a:ext cx="838200" cy="1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72955</xdr:rowOff>
    </xdr:from>
    <xdr:to>
      <xdr:col>5</xdr:col>
      <xdr:colOff>358775</xdr:colOff>
      <xdr:row>78</xdr:row>
      <xdr:rowOff>83023</xdr:rowOff>
    </xdr:to>
    <xdr:cxnSp macro="">
      <xdr:nvCxnSpPr>
        <xdr:cNvPr id="175" name="直線コネクタ 174"/>
        <xdr:cNvCxnSpPr/>
      </xdr:nvCxnSpPr>
      <xdr:spPr>
        <a:xfrm flipV="1">
          <a:off x="2908300" y="13274605"/>
          <a:ext cx="889000" cy="1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14474</xdr:rowOff>
    </xdr:from>
    <xdr:to>
      <xdr:col>4</xdr:col>
      <xdr:colOff>155575</xdr:colOff>
      <xdr:row>78</xdr:row>
      <xdr:rowOff>83023</xdr:rowOff>
    </xdr:to>
    <xdr:cxnSp macro="">
      <xdr:nvCxnSpPr>
        <xdr:cNvPr id="178" name="直線コネクタ 177"/>
        <xdr:cNvCxnSpPr/>
      </xdr:nvCxnSpPr>
      <xdr:spPr>
        <a:xfrm>
          <a:off x="2019300" y="13387574"/>
          <a:ext cx="889000" cy="6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14474</xdr:rowOff>
    </xdr:from>
    <xdr:to>
      <xdr:col>2</xdr:col>
      <xdr:colOff>638175</xdr:colOff>
      <xdr:row>78</xdr:row>
      <xdr:rowOff>86393</xdr:rowOff>
    </xdr:to>
    <xdr:cxnSp macro="">
      <xdr:nvCxnSpPr>
        <xdr:cNvPr id="181" name="直線コネクタ 180"/>
        <xdr:cNvCxnSpPr/>
      </xdr:nvCxnSpPr>
      <xdr:spPr>
        <a:xfrm flipV="1">
          <a:off x="1130300" y="13387574"/>
          <a:ext cx="889000" cy="7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161551</xdr:rowOff>
    </xdr:from>
    <xdr:to>
      <xdr:col>6</xdr:col>
      <xdr:colOff>561975</xdr:colOff>
      <xdr:row>78</xdr:row>
      <xdr:rowOff>91701</xdr:rowOff>
    </xdr:to>
    <xdr:sp macro="" textlink="">
      <xdr:nvSpPr>
        <xdr:cNvPr id="191" name="円/楕円 190"/>
        <xdr:cNvSpPr/>
      </xdr:nvSpPr>
      <xdr:spPr>
        <a:xfrm>
          <a:off x="4584700" y="133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22155</xdr:rowOff>
    </xdr:from>
    <xdr:to>
      <xdr:col>5</xdr:col>
      <xdr:colOff>409575</xdr:colOff>
      <xdr:row>77</xdr:row>
      <xdr:rowOff>123755</xdr:rowOff>
    </xdr:to>
    <xdr:sp macro="" textlink="">
      <xdr:nvSpPr>
        <xdr:cNvPr id="193" name="円/楕円 192"/>
        <xdr:cNvSpPr/>
      </xdr:nvSpPr>
      <xdr:spPr>
        <a:xfrm>
          <a:off x="3746500" y="132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140282</xdr:rowOff>
    </xdr:from>
    <xdr:ext cx="599010" cy="259045"/>
    <xdr:sp macro="" textlink="">
      <xdr:nvSpPr>
        <xdr:cNvPr id="194" name="テキスト ボックス 193"/>
        <xdr:cNvSpPr txBox="1"/>
      </xdr:nvSpPr>
      <xdr:spPr>
        <a:xfrm>
          <a:off x="3497794" y="1299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32223</xdr:rowOff>
    </xdr:from>
    <xdr:to>
      <xdr:col>4</xdr:col>
      <xdr:colOff>206375</xdr:colOff>
      <xdr:row>78</xdr:row>
      <xdr:rowOff>133823</xdr:rowOff>
    </xdr:to>
    <xdr:sp macro="" textlink="">
      <xdr:nvSpPr>
        <xdr:cNvPr id="195" name="円/楕円 194"/>
        <xdr:cNvSpPr/>
      </xdr:nvSpPr>
      <xdr:spPr>
        <a:xfrm>
          <a:off x="2857500" y="134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124950</xdr:rowOff>
    </xdr:from>
    <xdr:ext cx="599010" cy="259045"/>
    <xdr:sp macro="" textlink="">
      <xdr:nvSpPr>
        <xdr:cNvPr id="196" name="テキスト ボックス 195"/>
        <xdr:cNvSpPr txBox="1"/>
      </xdr:nvSpPr>
      <xdr:spPr>
        <a:xfrm>
          <a:off x="2608794" y="134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135124</xdr:rowOff>
    </xdr:from>
    <xdr:to>
      <xdr:col>3</xdr:col>
      <xdr:colOff>3175</xdr:colOff>
      <xdr:row>78</xdr:row>
      <xdr:rowOff>65274</xdr:rowOff>
    </xdr:to>
    <xdr:sp macro="" textlink="">
      <xdr:nvSpPr>
        <xdr:cNvPr id="197" name="円/楕円 196"/>
        <xdr:cNvSpPr/>
      </xdr:nvSpPr>
      <xdr:spPr>
        <a:xfrm>
          <a:off x="1968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81801</xdr:rowOff>
    </xdr:from>
    <xdr:ext cx="599010" cy="259045"/>
    <xdr:sp macro="" textlink="">
      <xdr:nvSpPr>
        <xdr:cNvPr id="198" name="テキスト ボックス 197"/>
        <xdr:cNvSpPr txBox="1"/>
      </xdr:nvSpPr>
      <xdr:spPr>
        <a:xfrm>
          <a:off x="1719794" y="1311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35593</xdr:rowOff>
    </xdr:from>
    <xdr:to>
      <xdr:col>1</xdr:col>
      <xdr:colOff>485775</xdr:colOff>
      <xdr:row>78</xdr:row>
      <xdr:rowOff>137193</xdr:rowOff>
    </xdr:to>
    <xdr:sp macro="" textlink="">
      <xdr:nvSpPr>
        <xdr:cNvPr id="199" name="円/楕円 198"/>
        <xdr:cNvSpPr/>
      </xdr:nvSpPr>
      <xdr:spPr>
        <a:xfrm>
          <a:off x="1079500" y="134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128320</xdr:rowOff>
    </xdr:from>
    <xdr:ext cx="599010" cy="259045"/>
    <xdr:sp macro="" textlink="">
      <xdr:nvSpPr>
        <xdr:cNvPr id="200" name="テキスト ボックス 199"/>
        <xdr:cNvSpPr txBox="1"/>
      </xdr:nvSpPr>
      <xdr:spPr>
        <a:xfrm>
          <a:off x="830794" y="1350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98147</xdr:rowOff>
    </xdr:from>
    <xdr:to>
      <xdr:col>6</xdr:col>
      <xdr:colOff>511175</xdr:colOff>
      <xdr:row>95</xdr:row>
      <xdr:rowOff>125560</xdr:rowOff>
    </xdr:to>
    <xdr:cxnSp macro="">
      <xdr:nvCxnSpPr>
        <xdr:cNvPr id="231" name="直線コネクタ 230"/>
        <xdr:cNvCxnSpPr/>
      </xdr:nvCxnSpPr>
      <xdr:spPr>
        <a:xfrm>
          <a:off x="3797300" y="16385897"/>
          <a:ext cx="8382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94010</xdr:rowOff>
    </xdr:from>
    <xdr:to>
      <xdr:col>5</xdr:col>
      <xdr:colOff>358775</xdr:colOff>
      <xdr:row>95</xdr:row>
      <xdr:rowOff>98147</xdr:rowOff>
    </xdr:to>
    <xdr:cxnSp macro="">
      <xdr:nvCxnSpPr>
        <xdr:cNvPr id="234" name="直線コネクタ 233"/>
        <xdr:cNvCxnSpPr/>
      </xdr:nvCxnSpPr>
      <xdr:spPr>
        <a:xfrm>
          <a:off x="2908300" y="16381760"/>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69157</xdr:rowOff>
    </xdr:from>
    <xdr:to>
      <xdr:col>4</xdr:col>
      <xdr:colOff>155575</xdr:colOff>
      <xdr:row>95</xdr:row>
      <xdr:rowOff>94010</xdr:rowOff>
    </xdr:to>
    <xdr:cxnSp macro="">
      <xdr:nvCxnSpPr>
        <xdr:cNvPr id="237" name="直線コネクタ 236"/>
        <xdr:cNvCxnSpPr/>
      </xdr:nvCxnSpPr>
      <xdr:spPr>
        <a:xfrm>
          <a:off x="2019300" y="16356907"/>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10877</xdr:rowOff>
    </xdr:from>
    <xdr:to>
      <xdr:col>2</xdr:col>
      <xdr:colOff>638175</xdr:colOff>
      <xdr:row>95</xdr:row>
      <xdr:rowOff>69157</xdr:rowOff>
    </xdr:to>
    <xdr:cxnSp macro="">
      <xdr:nvCxnSpPr>
        <xdr:cNvPr id="240" name="直線コネクタ 239"/>
        <xdr:cNvCxnSpPr/>
      </xdr:nvCxnSpPr>
      <xdr:spPr>
        <a:xfrm>
          <a:off x="1130300" y="16298627"/>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74760</xdr:rowOff>
    </xdr:from>
    <xdr:to>
      <xdr:col>6</xdr:col>
      <xdr:colOff>561975</xdr:colOff>
      <xdr:row>96</xdr:row>
      <xdr:rowOff>4910</xdr:rowOff>
    </xdr:to>
    <xdr:sp macro="" textlink="">
      <xdr:nvSpPr>
        <xdr:cNvPr id="250" name="円/楕円 249"/>
        <xdr:cNvSpPr/>
      </xdr:nvSpPr>
      <xdr:spPr>
        <a:xfrm>
          <a:off x="4584700" y="163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97637</xdr:rowOff>
    </xdr:from>
    <xdr:ext cx="599010" cy="259045"/>
    <xdr:sp macro="" textlink="">
      <xdr:nvSpPr>
        <xdr:cNvPr id="251" name="衛生費該当値テキスト"/>
        <xdr:cNvSpPr txBox="1"/>
      </xdr:nvSpPr>
      <xdr:spPr>
        <a:xfrm>
          <a:off x="4686300" y="1621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47347</xdr:rowOff>
    </xdr:from>
    <xdr:to>
      <xdr:col>5</xdr:col>
      <xdr:colOff>409575</xdr:colOff>
      <xdr:row>95</xdr:row>
      <xdr:rowOff>148947</xdr:rowOff>
    </xdr:to>
    <xdr:sp macro="" textlink="">
      <xdr:nvSpPr>
        <xdr:cNvPr id="252" name="円/楕円 251"/>
        <xdr:cNvSpPr/>
      </xdr:nvSpPr>
      <xdr:spPr>
        <a:xfrm>
          <a:off x="3746500" y="163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165474</xdr:rowOff>
    </xdr:from>
    <xdr:ext cx="599010" cy="259045"/>
    <xdr:sp macro="" textlink="">
      <xdr:nvSpPr>
        <xdr:cNvPr id="253" name="テキスト ボックス 252"/>
        <xdr:cNvSpPr txBox="1"/>
      </xdr:nvSpPr>
      <xdr:spPr>
        <a:xfrm>
          <a:off x="3497794" y="1611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43210</xdr:rowOff>
    </xdr:from>
    <xdr:to>
      <xdr:col>4</xdr:col>
      <xdr:colOff>206375</xdr:colOff>
      <xdr:row>95</xdr:row>
      <xdr:rowOff>144810</xdr:rowOff>
    </xdr:to>
    <xdr:sp macro="" textlink="">
      <xdr:nvSpPr>
        <xdr:cNvPr id="254" name="円/楕円 253"/>
        <xdr:cNvSpPr/>
      </xdr:nvSpPr>
      <xdr:spPr>
        <a:xfrm>
          <a:off x="2857500" y="163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161337</xdr:rowOff>
    </xdr:from>
    <xdr:ext cx="599010" cy="259045"/>
    <xdr:sp macro="" textlink="">
      <xdr:nvSpPr>
        <xdr:cNvPr id="255" name="テキスト ボックス 254"/>
        <xdr:cNvSpPr txBox="1"/>
      </xdr:nvSpPr>
      <xdr:spPr>
        <a:xfrm>
          <a:off x="2608794" y="1610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18357</xdr:rowOff>
    </xdr:from>
    <xdr:to>
      <xdr:col>3</xdr:col>
      <xdr:colOff>3175</xdr:colOff>
      <xdr:row>95</xdr:row>
      <xdr:rowOff>119957</xdr:rowOff>
    </xdr:to>
    <xdr:sp macro="" textlink="">
      <xdr:nvSpPr>
        <xdr:cNvPr id="256" name="円/楕円 255"/>
        <xdr:cNvSpPr/>
      </xdr:nvSpPr>
      <xdr:spPr>
        <a:xfrm>
          <a:off x="1968500" y="163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136484</xdr:rowOff>
    </xdr:from>
    <xdr:ext cx="599010" cy="259045"/>
    <xdr:sp macro="" textlink="">
      <xdr:nvSpPr>
        <xdr:cNvPr id="257" name="テキスト ボックス 256"/>
        <xdr:cNvSpPr txBox="1"/>
      </xdr:nvSpPr>
      <xdr:spPr>
        <a:xfrm>
          <a:off x="1719794" y="1608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219,101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131527</xdr:rowOff>
    </xdr:from>
    <xdr:to>
      <xdr:col>1</xdr:col>
      <xdr:colOff>485775</xdr:colOff>
      <xdr:row>95</xdr:row>
      <xdr:rowOff>61677</xdr:rowOff>
    </xdr:to>
    <xdr:sp macro="" textlink="">
      <xdr:nvSpPr>
        <xdr:cNvPr id="258" name="円/楕円 257"/>
        <xdr:cNvSpPr/>
      </xdr:nvSpPr>
      <xdr:spPr>
        <a:xfrm>
          <a:off x="1079500" y="162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78204</xdr:rowOff>
    </xdr:from>
    <xdr:ext cx="599010" cy="259045"/>
    <xdr:sp macro="" textlink="">
      <xdr:nvSpPr>
        <xdr:cNvPr id="259" name="テキスト ボックス 258"/>
        <xdr:cNvSpPr txBox="1"/>
      </xdr:nvSpPr>
      <xdr:spPr>
        <a:xfrm>
          <a:off x="830794" y="1602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33210</xdr:rowOff>
    </xdr:from>
    <xdr:to>
      <xdr:col>15</xdr:col>
      <xdr:colOff>180975</xdr:colOff>
      <xdr:row>39</xdr:row>
      <xdr:rowOff>34125</xdr:rowOff>
    </xdr:to>
    <xdr:cxnSp macro="">
      <xdr:nvCxnSpPr>
        <xdr:cNvPr id="288" name="直線コネクタ 287"/>
        <xdr:cNvCxnSpPr/>
      </xdr:nvCxnSpPr>
      <xdr:spPr>
        <a:xfrm flipV="1">
          <a:off x="9639300" y="671976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27762</xdr:rowOff>
    </xdr:from>
    <xdr:to>
      <xdr:col>14</xdr:col>
      <xdr:colOff>28575</xdr:colOff>
      <xdr:row>39</xdr:row>
      <xdr:rowOff>34125</xdr:rowOff>
    </xdr:to>
    <xdr:cxnSp macro="">
      <xdr:nvCxnSpPr>
        <xdr:cNvPr id="291" name="直線コネクタ 290"/>
        <xdr:cNvCxnSpPr/>
      </xdr:nvCxnSpPr>
      <xdr:spPr>
        <a:xfrm>
          <a:off x="8750300" y="6714312"/>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20562</xdr:rowOff>
    </xdr:from>
    <xdr:to>
      <xdr:col>12</xdr:col>
      <xdr:colOff>511175</xdr:colOff>
      <xdr:row>39</xdr:row>
      <xdr:rowOff>27762</xdr:rowOff>
    </xdr:to>
    <xdr:cxnSp macro="">
      <xdr:nvCxnSpPr>
        <xdr:cNvPr id="294" name="直線コネクタ 293"/>
        <xdr:cNvCxnSpPr/>
      </xdr:nvCxnSpPr>
      <xdr:spPr>
        <a:xfrm>
          <a:off x="7861300" y="6707112"/>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20562</xdr:rowOff>
    </xdr:from>
    <xdr:to>
      <xdr:col>11</xdr:col>
      <xdr:colOff>307975</xdr:colOff>
      <xdr:row>39</xdr:row>
      <xdr:rowOff>30620</xdr:rowOff>
    </xdr:to>
    <xdr:cxnSp macro="">
      <xdr:nvCxnSpPr>
        <xdr:cNvPr id="297" name="直線コネクタ 296"/>
        <xdr:cNvCxnSpPr/>
      </xdr:nvCxnSpPr>
      <xdr:spPr>
        <a:xfrm flipV="1">
          <a:off x="6972300" y="670711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153860</xdr:rowOff>
    </xdr:from>
    <xdr:to>
      <xdr:col>15</xdr:col>
      <xdr:colOff>231775</xdr:colOff>
      <xdr:row>39</xdr:row>
      <xdr:rowOff>84010</xdr:rowOff>
    </xdr:to>
    <xdr:sp macro="" textlink="">
      <xdr:nvSpPr>
        <xdr:cNvPr id="307" name="円/楕円 306"/>
        <xdr:cNvSpPr/>
      </xdr:nvSpPr>
      <xdr:spPr>
        <a:xfrm>
          <a:off x="104267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68787</xdr:rowOff>
    </xdr:from>
    <xdr:ext cx="378565" cy="259045"/>
    <xdr:sp macro="" textlink="">
      <xdr:nvSpPr>
        <xdr:cNvPr id="308" name="労働費該当値テキスト"/>
        <xdr:cNvSpPr txBox="1"/>
      </xdr:nvSpPr>
      <xdr:spPr>
        <a:xfrm>
          <a:off x="10528300" y="658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154775</xdr:rowOff>
    </xdr:from>
    <xdr:to>
      <xdr:col>14</xdr:col>
      <xdr:colOff>79375</xdr:colOff>
      <xdr:row>39</xdr:row>
      <xdr:rowOff>84925</xdr:rowOff>
    </xdr:to>
    <xdr:sp macro="" textlink="">
      <xdr:nvSpPr>
        <xdr:cNvPr id="309" name="円/楕円 308"/>
        <xdr:cNvSpPr/>
      </xdr:nvSpPr>
      <xdr:spPr>
        <a:xfrm>
          <a:off x="9588500" y="66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76052</xdr:rowOff>
    </xdr:from>
    <xdr:ext cx="378565" cy="259045"/>
    <xdr:sp macro="" textlink="">
      <xdr:nvSpPr>
        <xdr:cNvPr id="310" name="テキスト ボックス 309"/>
        <xdr:cNvSpPr txBox="1"/>
      </xdr:nvSpPr>
      <xdr:spPr>
        <a:xfrm>
          <a:off x="9450017" y="676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148412</xdr:rowOff>
    </xdr:from>
    <xdr:to>
      <xdr:col>12</xdr:col>
      <xdr:colOff>561975</xdr:colOff>
      <xdr:row>39</xdr:row>
      <xdr:rowOff>78562</xdr:rowOff>
    </xdr:to>
    <xdr:sp macro="" textlink="">
      <xdr:nvSpPr>
        <xdr:cNvPr id="311" name="円/楕円 310"/>
        <xdr:cNvSpPr/>
      </xdr:nvSpPr>
      <xdr:spPr>
        <a:xfrm>
          <a:off x="8699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69689</xdr:rowOff>
    </xdr:from>
    <xdr:ext cx="378565" cy="259045"/>
    <xdr:sp macro="" textlink="">
      <xdr:nvSpPr>
        <xdr:cNvPr id="312" name="テキスト ボックス 311"/>
        <xdr:cNvSpPr txBox="1"/>
      </xdr:nvSpPr>
      <xdr:spPr>
        <a:xfrm>
          <a:off x="8561017" y="675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141212</xdr:rowOff>
    </xdr:from>
    <xdr:to>
      <xdr:col>11</xdr:col>
      <xdr:colOff>358775</xdr:colOff>
      <xdr:row>39</xdr:row>
      <xdr:rowOff>71362</xdr:rowOff>
    </xdr:to>
    <xdr:sp macro="" textlink="">
      <xdr:nvSpPr>
        <xdr:cNvPr id="313" name="円/楕円 312"/>
        <xdr:cNvSpPr/>
      </xdr:nvSpPr>
      <xdr:spPr>
        <a:xfrm>
          <a:off x="7810500" y="66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62489</xdr:rowOff>
    </xdr:from>
    <xdr:ext cx="378565" cy="259045"/>
    <xdr:sp macro="" textlink="">
      <xdr:nvSpPr>
        <xdr:cNvPr id="314" name="テキスト ボックス 313"/>
        <xdr:cNvSpPr txBox="1"/>
      </xdr:nvSpPr>
      <xdr:spPr>
        <a:xfrm>
          <a:off x="7672017" y="674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151270</xdr:rowOff>
    </xdr:from>
    <xdr:to>
      <xdr:col>10</xdr:col>
      <xdr:colOff>155575</xdr:colOff>
      <xdr:row>39</xdr:row>
      <xdr:rowOff>81420</xdr:rowOff>
    </xdr:to>
    <xdr:sp macro="" textlink="">
      <xdr:nvSpPr>
        <xdr:cNvPr id="315" name="円/楕円 314"/>
        <xdr:cNvSpPr/>
      </xdr:nvSpPr>
      <xdr:spPr>
        <a:xfrm>
          <a:off x="6921500" y="66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72547</xdr:rowOff>
    </xdr:from>
    <xdr:ext cx="378565" cy="259045"/>
    <xdr:sp macro="" textlink="">
      <xdr:nvSpPr>
        <xdr:cNvPr id="316" name="テキスト ボックス 315"/>
        <xdr:cNvSpPr txBox="1"/>
      </xdr:nvSpPr>
      <xdr:spPr>
        <a:xfrm>
          <a:off x="6783017" y="675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133555</xdr:rowOff>
    </xdr:from>
    <xdr:to>
      <xdr:col>15</xdr:col>
      <xdr:colOff>180975</xdr:colOff>
      <xdr:row>57</xdr:row>
      <xdr:rowOff>151287</xdr:rowOff>
    </xdr:to>
    <xdr:cxnSp macro="">
      <xdr:nvCxnSpPr>
        <xdr:cNvPr id="343" name="直線コネクタ 342"/>
        <xdr:cNvCxnSpPr/>
      </xdr:nvCxnSpPr>
      <xdr:spPr>
        <a:xfrm>
          <a:off x="9639300" y="9906205"/>
          <a:ext cx="8382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87377</xdr:rowOff>
    </xdr:from>
    <xdr:to>
      <xdr:col>14</xdr:col>
      <xdr:colOff>28575</xdr:colOff>
      <xdr:row>57</xdr:row>
      <xdr:rowOff>133555</xdr:rowOff>
    </xdr:to>
    <xdr:cxnSp macro="">
      <xdr:nvCxnSpPr>
        <xdr:cNvPr id="346" name="直線コネクタ 345"/>
        <xdr:cNvCxnSpPr/>
      </xdr:nvCxnSpPr>
      <xdr:spPr>
        <a:xfrm>
          <a:off x="8750300" y="9860027"/>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87377</xdr:rowOff>
    </xdr:from>
    <xdr:to>
      <xdr:col>12</xdr:col>
      <xdr:colOff>511175</xdr:colOff>
      <xdr:row>58</xdr:row>
      <xdr:rowOff>10144</xdr:rowOff>
    </xdr:to>
    <xdr:cxnSp macro="">
      <xdr:nvCxnSpPr>
        <xdr:cNvPr id="349" name="直線コネクタ 348"/>
        <xdr:cNvCxnSpPr/>
      </xdr:nvCxnSpPr>
      <xdr:spPr>
        <a:xfrm flipV="1">
          <a:off x="7861300" y="9860027"/>
          <a:ext cx="889000" cy="9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134126</xdr:rowOff>
    </xdr:from>
    <xdr:to>
      <xdr:col>11</xdr:col>
      <xdr:colOff>307975</xdr:colOff>
      <xdr:row>58</xdr:row>
      <xdr:rowOff>10144</xdr:rowOff>
    </xdr:to>
    <xdr:cxnSp macro="">
      <xdr:nvCxnSpPr>
        <xdr:cNvPr id="352" name="直線コネクタ 351"/>
        <xdr:cNvCxnSpPr/>
      </xdr:nvCxnSpPr>
      <xdr:spPr>
        <a:xfrm>
          <a:off x="6972300" y="9906776"/>
          <a:ext cx="889000" cy="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100487</xdr:rowOff>
    </xdr:from>
    <xdr:to>
      <xdr:col>15</xdr:col>
      <xdr:colOff>231775</xdr:colOff>
      <xdr:row>58</xdr:row>
      <xdr:rowOff>30637</xdr:rowOff>
    </xdr:to>
    <xdr:sp macro="" textlink="">
      <xdr:nvSpPr>
        <xdr:cNvPr id="362" name="円/楕円 361"/>
        <xdr:cNvSpPr/>
      </xdr:nvSpPr>
      <xdr:spPr>
        <a:xfrm>
          <a:off x="10426700" y="98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123364</xdr:rowOff>
    </xdr:from>
    <xdr:ext cx="599010" cy="259045"/>
    <xdr:sp macro="" textlink="">
      <xdr:nvSpPr>
        <xdr:cNvPr id="363" name="農林水産業費該当値テキスト"/>
        <xdr:cNvSpPr txBox="1"/>
      </xdr:nvSpPr>
      <xdr:spPr>
        <a:xfrm>
          <a:off x="10528300" y="97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82755</xdr:rowOff>
    </xdr:from>
    <xdr:to>
      <xdr:col>14</xdr:col>
      <xdr:colOff>79375</xdr:colOff>
      <xdr:row>58</xdr:row>
      <xdr:rowOff>12905</xdr:rowOff>
    </xdr:to>
    <xdr:sp macro="" textlink="">
      <xdr:nvSpPr>
        <xdr:cNvPr id="364" name="円/楕円 363"/>
        <xdr:cNvSpPr/>
      </xdr:nvSpPr>
      <xdr:spPr>
        <a:xfrm>
          <a:off x="9588500" y="98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29432</xdr:rowOff>
    </xdr:from>
    <xdr:ext cx="599010" cy="259045"/>
    <xdr:sp macro="" textlink="">
      <xdr:nvSpPr>
        <xdr:cNvPr id="365" name="テキスト ボックス 364"/>
        <xdr:cNvSpPr txBox="1"/>
      </xdr:nvSpPr>
      <xdr:spPr>
        <a:xfrm>
          <a:off x="9339794" y="963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36577</xdr:rowOff>
    </xdr:from>
    <xdr:to>
      <xdr:col>12</xdr:col>
      <xdr:colOff>561975</xdr:colOff>
      <xdr:row>57</xdr:row>
      <xdr:rowOff>138177</xdr:rowOff>
    </xdr:to>
    <xdr:sp macro="" textlink="">
      <xdr:nvSpPr>
        <xdr:cNvPr id="366" name="円/楕円 365"/>
        <xdr:cNvSpPr/>
      </xdr:nvSpPr>
      <xdr:spPr>
        <a:xfrm>
          <a:off x="8699500" y="980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154704</xdr:rowOff>
    </xdr:from>
    <xdr:ext cx="599010" cy="259045"/>
    <xdr:sp macro="" textlink="">
      <xdr:nvSpPr>
        <xdr:cNvPr id="367" name="テキスト ボックス 366"/>
        <xdr:cNvSpPr txBox="1"/>
      </xdr:nvSpPr>
      <xdr:spPr>
        <a:xfrm>
          <a:off x="8450794" y="958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130794</xdr:rowOff>
    </xdr:from>
    <xdr:to>
      <xdr:col>11</xdr:col>
      <xdr:colOff>358775</xdr:colOff>
      <xdr:row>58</xdr:row>
      <xdr:rowOff>60944</xdr:rowOff>
    </xdr:to>
    <xdr:sp macro="" textlink="">
      <xdr:nvSpPr>
        <xdr:cNvPr id="368" name="円/楕円 367"/>
        <xdr:cNvSpPr/>
      </xdr:nvSpPr>
      <xdr:spPr>
        <a:xfrm>
          <a:off x="7810500" y="99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77471</xdr:rowOff>
    </xdr:from>
    <xdr:ext cx="599010" cy="259045"/>
    <xdr:sp macro="" textlink="">
      <xdr:nvSpPr>
        <xdr:cNvPr id="369" name="テキスト ボックス 368"/>
        <xdr:cNvSpPr txBox="1"/>
      </xdr:nvSpPr>
      <xdr:spPr>
        <a:xfrm>
          <a:off x="7561794" y="967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83326</xdr:rowOff>
    </xdr:from>
    <xdr:to>
      <xdr:col>10</xdr:col>
      <xdr:colOff>155575</xdr:colOff>
      <xdr:row>58</xdr:row>
      <xdr:rowOff>13476</xdr:rowOff>
    </xdr:to>
    <xdr:sp macro="" textlink="">
      <xdr:nvSpPr>
        <xdr:cNvPr id="370" name="円/楕円 369"/>
        <xdr:cNvSpPr/>
      </xdr:nvSpPr>
      <xdr:spPr>
        <a:xfrm>
          <a:off x="6921500" y="9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30003</xdr:rowOff>
    </xdr:from>
    <xdr:ext cx="599010" cy="259045"/>
    <xdr:sp macro="" textlink="">
      <xdr:nvSpPr>
        <xdr:cNvPr id="371" name="テキスト ボックス 370"/>
        <xdr:cNvSpPr txBox="1"/>
      </xdr:nvSpPr>
      <xdr:spPr>
        <a:xfrm>
          <a:off x="6672794" y="963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65855</xdr:rowOff>
    </xdr:from>
    <xdr:to>
      <xdr:col>15</xdr:col>
      <xdr:colOff>180975</xdr:colOff>
      <xdr:row>77</xdr:row>
      <xdr:rowOff>139871</xdr:rowOff>
    </xdr:to>
    <xdr:cxnSp macro="">
      <xdr:nvCxnSpPr>
        <xdr:cNvPr id="402" name="直線コネクタ 401"/>
        <xdr:cNvCxnSpPr/>
      </xdr:nvCxnSpPr>
      <xdr:spPr>
        <a:xfrm>
          <a:off x="9639300" y="13267505"/>
          <a:ext cx="838200" cy="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65855</xdr:rowOff>
    </xdr:from>
    <xdr:to>
      <xdr:col>14</xdr:col>
      <xdr:colOff>28575</xdr:colOff>
      <xdr:row>77</xdr:row>
      <xdr:rowOff>118303</xdr:rowOff>
    </xdr:to>
    <xdr:cxnSp macro="">
      <xdr:nvCxnSpPr>
        <xdr:cNvPr id="405" name="直線コネクタ 404"/>
        <xdr:cNvCxnSpPr/>
      </xdr:nvCxnSpPr>
      <xdr:spPr>
        <a:xfrm flipV="1">
          <a:off x="8750300" y="13267505"/>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163161</xdr:rowOff>
    </xdr:from>
    <xdr:to>
      <xdr:col>12</xdr:col>
      <xdr:colOff>511175</xdr:colOff>
      <xdr:row>77</xdr:row>
      <xdr:rowOff>118303</xdr:rowOff>
    </xdr:to>
    <xdr:cxnSp macro="">
      <xdr:nvCxnSpPr>
        <xdr:cNvPr id="408" name="直線コネクタ 407"/>
        <xdr:cNvCxnSpPr/>
      </xdr:nvCxnSpPr>
      <xdr:spPr>
        <a:xfrm>
          <a:off x="7861300" y="13193361"/>
          <a:ext cx="889000" cy="12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163161</xdr:rowOff>
    </xdr:from>
    <xdr:to>
      <xdr:col>11</xdr:col>
      <xdr:colOff>307975</xdr:colOff>
      <xdr:row>77</xdr:row>
      <xdr:rowOff>91753</xdr:rowOff>
    </xdr:to>
    <xdr:cxnSp macro="">
      <xdr:nvCxnSpPr>
        <xdr:cNvPr id="411" name="直線コネクタ 410"/>
        <xdr:cNvCxnSpPr/>
      </xdr:nvCxnSpPr>
      <xdr:spPr>
        <a:xfrm flipV="1">
          <a:off x="6972300" y="13193361"/>
          <a:ext cx="889000" cy="10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89071</xdr:rowOff>
    </xdr:from>
    <xdr:to>
      <xdr:col>15</xdr:col>
      <xdr:colOff>231775</xdr:colOff>
      <xdr:row>78</xdr:row>
      <xdr:rowOff>19221</xdr:rowOff>
    </xdr:to>
    <xdr:sp macro="" textlink="">
      <xdr:nvSpPr>
        <xdr:cNvPr id="421" name="円/楕円 420"/>
        <xdr:cNvSpPr/>
      </xdr:nvSpPr>
      <xdr:spPr>
        <a:xfrm>
          <a:off x="10426700" y="132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111948</xdr:rowOff>
    </xdr:from>
    <xdr:ext cx="534377" cy="259045"/>
    <xdr:sp macro="" textlink="">
      <xdr:nvSpPr>
        <xdr:cNvPr id="422" name="商工費該当値テキスト"/>
        <xdr:cNvSpPr txBox="1"/>
      </xdr:nvSpPr>
      <xdr:spPr>
        <a:xfrm>
          <a:off x="10528300" y="131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15055</xdr:rowOff>
    </xdr:from>
    <xdr:to>
      <xdr:col>14</xdr:col>
      <xdr:colOff>79375</xdr:colOff>
      <xdr:row>77</xdr:row>
      <xdr:rowOff>116655</xdr:rowOff>
    </xdr:to>
    <xdr:sp macro="" textlink="">
      <xdr:nvSpPr>
        <xdr:cNvPr id="423" name="円/楕円 422"/>
        <xdr:cNvSpPr/>
      </xdr:nvSpPr>
      <xdr:spPr>
        <a:xfrm>
          <a:off x="9588500" y="132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133182</xdr:rowOff>
    </xdr:from>
    <xdr:ext cx="599010" cy="259045"/>
    <xdr:sp macro="" textlink="">
      <xdr:nvSpPr>
        <xdr:cNvPr id="424" name="テキスト ボックス 423"/>
        <xdr:cNvSpPr txBox="1"/>
      </xdr:nvSpPr>
      <xdr:spPr>
        <a:xfrm>
          <a:off x="9339794" y="1299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67503</xdr:rowOff>
    </xdr:from>
    <xdr:to>
      <xdr:col>12</xdr:col>
      <xdr:colOff>561975</xdr:colOff>
      <xdr:row>77</xdr:row>
      <xdr:rowOff>169103</xdr:rowOff>
    </xdr:to>
    <xdr:sp macro="" textlink="">
      <xdr:nvSpPr>
        <xdr:cNvPr id="425" name="円/楕円 424"/>
        <xdr:cNvSpPr/>
      </xdr:nvSpPr>
      <xdr:spPr>
        <a:xfrm>
          <a:off x="8699500" y="132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14180</xdr:rowOff>
    </xdr:from>
    <xdr:ext cx="534377" cy="259045"/>
    <xdr:sp macro="" textlink="">
      <xdr:nvSpPr>
        <xdr:cNvPr id="426" name="テキスト ボックス 425"/>
        <xdr:cNvSpPr txBox="1"/>
      </xdr:nvSpPr>
      <xdr:spPr>
        <a:xfrm>
          <a:off x="8483111" y="1304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112361</xdr:rowOff>
    </xdr:from>
    <xdr:to>
      <xdr:col>11</xdr:col>
      <xdr:colOff>358775</xdr:colOff>
      <xdr:row>77</xdr:row>
      <xdr:rowOff>42511</xdr:rowOff>
    </xdr:to>
    <xdr:sp macro="" textlink="">
      <xdr:nvSpPr>
        <xdr:cNvPr id="427" name="円/楕円 426"/>
        <xdr:cNvSpPr/>
      </xdr:nvSpPr>
      <xdr:spPr>
        <a:xfrm>
          <a:off x="7810500" y="131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59038</xdr:rowOff>
    </xdr:from>
    <xdr:ext cx="599010" cy="259045"/>
    <xdr:sp macro="" textlink="">
      <xdr:nvSpPr>
        <xdr:cNvPr id="428" name="テキスト ボックス 427"/>
        <xdr:cNvSpPr txBox="1"/>
      </xdr:nvSpPr>
      <xdr:spPr>
        <a:xfrm>
          <a:off x="7561794" y="1291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40953</xdr:rowOff>
    </xdr:from>
    <xdr:to>
      <xdr:col>10</xdr:col>
      <xdr:colOff>155575</xdr:colOff>
      <xdr:row>77</xdr:row>
      <xdr:rowOff>142553</xdr:rowOff>
    </xdr:to>
    <xdr:sp macro="" textlink="">
      <xdr:nvSpPr>
        <xdr:cNvPr id="429" name="円/楕円 428"/>
        <xdr:cNvSpPr/>
      </xdr:nvSpPr>
      <xdr:spPr>
        <a:xfrm>
          <a:off x="6921500" y="132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159080</xdr:rowOff>
    </xdr:from>
    <xdr:ext cx="599010" cy="259045"/>
    <xdr:sp macro="" textlink="">
      <xdr:nvSpPr>
        <xdr:cNvPr id="430" name="テキスト ボックス 429"/>
        <xdr:cNvSpPr txBox="1"/>
      </xdr:nvSpPr>
      <xdr:spPr>
        <a:xfrm>
          <a:off x="6672794" y="1301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92027</xdr:rowOff>
    </xdr:from>
    <xdr:to>
      <xdr:col>15</xdr:col>
      <xdr:colOff>180975</xdr:colOff>
      <xdr:row>97</xdr:row>
      <xdr:rowOff>7631</xdr:rowOff>
    </xdr:to>
    <xdr:cxnSp macro="">
      <xdr:nvCxnSpPr>
        <xdr:cNvPr id="461" name="直線コネクタ 460"/>
        <xdr:cNvCxnSpPr/>
      </xdr:nvCxnSpPr>
      <xdr:spPr>
        <a:xfrm>
          <a:off x="9639300" y="16551227"/>
          <a:ext cx="838200" cy="8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92027</xdr:rowOff>
    </xdr:from>
    <xdr:to>
      <xdr:col>14</xdr:col>
      <xdr:colOff>28575</xdr:colOff>
      <xdr:row>97</xdr:row>
      <xdr:rowOff>62940</xdr:rowOff>
    </xdr:to>
    <xdr:cxnSp macro="">
      <xdr:nvCxnSpPr>
        <xdr:cNvPr id="464" name="直線コネクタ 463"/>
        <xdr:cNvCxnSpPr/>
      </xdr:nvCxnSpPr>
      <xdr:spPr>
        <a:xfrm flipV="1">
          <a:off x="8750300" y="16551227"/>
          <a:ext cx="889000" cy="14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151439</xdr:rowOff>
    </xdr:from>
    <xdr:to>
      <xdr:col>12</xdr:col>
      <xdr:colOff>511175</xdr:colOff>
      <xdr:row>97</xdr:row>
      <xdr:rowOff>62940</xdr:rowOff>
    </xdr:to>
    <xdr:cxnSp macro="">
      <xdr:nvCxnSpPr>
        <xdr:cNvPr id="467" name="直線コネクタ 466"/>
        <xdr:cNvCxnSpPr/>
      </xdr:nvCxnSpPr>
      <xdr:spPr>
        <a:xfrm>
          <a:off x="7861300" y="16610639"/>
          <a:ext cx="889000" cy="8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151439</xdr:rowOff>
    </xdr:from>
    <xdr:to>
      <xdr:col>11</xdr:col>
      <xdr:colOff>307975</xdr:colOff>
      <xdr:row>97</xdr:row>
      <xdr:rowOff>123693</xdr:rowOff>
    </xdr:to>
    <xdr:cxnSp macro="">
      <xdr:nvCxnSpPr>
        <xdr:cNvPr id="470" name="直線コネクタ 469"/>
        <xdr:cNvCxnSpPr/>
      </xdr:nvCxnSpPr>
      <xdr:spPr>
        <a:xfrm flipV="1">
          <a:off x="6972300" y="16610639"/>
          <a:ext cx="889000" cy="14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128281</xdr:rowOff>
    </xdr:from>
    <xdr:to>
      <xdr:col>15</xdr:col>
      <xdr:colOff>231775</xdr:colOff>
      <xdr:row>97</xdr:row>
      <xdr:rowOff>58431</xdr:rowOff>
    </xdr:to>
    <xdr:sp macro="" textlink="">
      <xdr:nvSpPr>
        <xdr:cNvPr id="480" name="円/楕円 479"/>
        <xdr:cNvSpPr/>
      </xdr:nvSpPr>
      <xdr:spPr>
        <a:xfrm>
          <a:off x="10426700" y="165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151158</xdr:rowOff>
    </xdr:from>
    <xdr:ext cx="599010" cy="259045"/>
    <xdr:sp macro="" textlink="">
      <xdr:nvSpPr>
        <xdr:cNvPr id="481" name="土木費該当値テキスト"/>
        <xdr:cNvSpPr txBox="1"/>
      </xdr:nvSpPr>
      <xdr:spPr>
        <a:xfrm>
          <a:off x="10528300" y="1643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41227</xdr:rowOff>
    </xdr:from>
    <xdr:to>
      <xdr:col>14</xdr:col>
      <xdr:colOff>79375</xdr:colOff>
      <xdr:row>96</xdr:row>
      <xdr:rowOff>142827</xdr:rowOff>
    </xdr:to>
    <xdr:sp macro="" textlink="">
      <xdr:nvSpPr>
        <xdr:cNvPr id="482" name="円/楕円 481"/>
        <xdr:cNvSpPr/>
      </xdr:nvSpPr>
      <xdr:spPr>
        <a:xfrm>
          <a:off x="9588500" y="165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159354</xdr:rowOff>
    </xdr:from>
    <xdr:ext cx="599010" cy="259045"/>
    <xdr:sp macro="" textlink="">
      <xdr:nvSpPr>
        <xdr:cNvPr id="483" name="テキスト ボックス 482"/>
        <xdr:cNvSpPr txBox="1"/>
      </xdr:nvSpPr>
      <xdr:spPr>
        <a:xfrm>
          <a:off x="9339794" y="162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12140</xdr:rowOff>
    </xdr:from>
    <xdr:to>
      <xdr:col>12</xdr:col>
      <xdr:colOff>561975</xdr:colOff>
      <xdr:row>97</xdr:row>
      <xdr:rowOff>113740</xdr:rowOff>
    </xdr:to>
    <xdr:sp macro="" textlink="">
      <xdr:nvSpPr>
        <xdr:cNvPr id="484" name="円/楕円 483"/>
        <xdr:cNvSpPr/>
      </xdr:nvSpPr>
      <xdr:spPr>
        <a:xfrm>
          <a:off x="8699500" y="166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130267</xdr:rowOff>
    </xdr:from>
    <xdr:ext cx="599010" cy="259045"/>
    <xdr:sp macro="" textlink="">
      <xdr:nvSpPr>
        <xdr:cNvPr id="485" name="テキスト ボックス 484"/>
        <xdr:cNvSpPr txBox="1"/>
      </xdr:nvSpPr>
      <xdr:spPr>
        <a:xfrm>
          <a:off x="8450794" y="1641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232,009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100639</xdr:rowOff>
    </xdr:from>
    <xdr:to>
      <xdr:col>11</xdr:col>
      <xdr:colOff>358775</xdr:colOff>
      <xdr:row>97</xdr:row>
      <xdr:rowOff>30789</xdr:rowOff>
    </xdr:to>
    <xdr:sp macro="" textlink="">
      <xdr:nvSpPr>
        <xdr:cNvPr id="486" name="円/楕円 485"/>
        <xdr:cNvSpPr/>
      </xdr:nvSpPr>
      <xdr:spPr>
        <a:xfrm>
          <a:off x="7810500" y="165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47316</xdr:rowOff>
    </xdr:from>
    <xdr:ext cx="599010" cy="259045"/>
    <xdr:sp macro="" textlink="">
      <xdr:nvSpPr>
        <xdr:cNvPr id="487" name="テキスト ボックス 486"/>
        <xdr:cNvSpPr txBox="1"/>
      </xdr:nvSpPr>
      <xdr:spPr>
        <a:xfrm>
          <a:off x="7561794" y="1633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72893</xdr:rowOff>
    </xdr:from>
    <xdr:to>
      <xdr:col>10</xdr:col>
      <xdr:colOff>155575</xdr:colOff>
      <xdr:row>98</xdr:row>
      <xdr:rowOff>3043</xdr:rowOff>
    </xdr:to>
    <xdr:sp macro="" textlink="">
      <xdr:nvSpPr>
        <xdr:cNvPr id="488" name="円/楕円 487"/>
        <xdr:cNvSpPr/>
      </xdr:nvSpPr>
      <xdr:spPr>
        <a:xfrm>
          <a:off x="6921500" y="167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19570</xdr:rowOff>
    </xdr:from>
    <xdr:ext cx="599010" cy="259045"/>
    <xdr:sp macro="" textlink="">
      <xdr:nvSpPr>
        <xdr:cNvPr id="489" name="テキスト ボックス 488"/>
        <xdr:cNvSpPr txBox="1"/>
      </xdr:nvSpPr>
      <xdr:spPr>
        <a:xfrm>
          <a:off x="6672794" y="1647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39" name="円/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40" name="消防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41" name="円/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42" name="テキスト ボックス 541"/>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43" name="円/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44" name="テキスト ボックス 543"/>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45" name="円/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46" name="テキスト ボックス 545"/>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47" name="円/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48" name="テキスト ボックス 547"/>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110213</xdr:rowOff>
    </xdr:from>
    <xdr:to>
      <xdr:col>23</xdr:col>
      <xdr:colOff>517525</xdr:colOff>
      <xdr:row>57</xdr:row>
      <xdr:rowOff>117611</xdr:rowOff>
    </xdr:to>
    <xdr:cxnSp macro="">
      <xdr:nvCxnSpPr>
        <xdr:cNvPr id="573" name="直線コネクタ 572"/>
        <xdr:cNvCxnSpPr/>
      </xdr:nvCxnSpPr>
      <xdr:spPr>
        <a:xfrm>
          <a:off x="15481300" y="9882863"/>
          <a:ext cx="8382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135051</xdr:rowOff>
    </xdr:from>
    <xdr:to>
      <xdr:col>22</xdr:col>
      <xdr:colOff>365125</xdr:colOff>
      <xdr:row>57</xdr:row>
      <xdr:rowOff>110213</xdr:rowOff>
    </xdr:to>
    <xdr:cxnSp macro="">
      <xdr:nvCxnSpPr>
        <xdr:cNvPr id="576" name="直線コネクタ 575"/>
        <xdr:cNvCxnSpPr/>
      </xdr:nvCxnSpPr>
      <xdr:spPr>
        <a:xfrm>
          <a:off x="14592300" y="9736251"/>
          <a:ext cx="889000" cy="1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135051</xdr:rowOff>
    </xdr:from>
    <xdr:to>
      <xdr:col>21</xdr:col>
      <xdr:colOff>161925</xdr:colOff>
      <xdr:row>57</xdr:row>
      <xdr:rowOff>81418</xdr:rowOff>
    </xdr:to>
    <xdr:cxnSp macro="">
      <xdr:nvCxnSpPr>
        <xdr:cNvPr id="579" name="直線コネクタ 578"/>
        <xdr:cNvCxnSpPr/>
      </xdr:nvCxnSpPr>
      <xdr:spPr>
        <a:xfrm flipV="1">
          <a:off x="13703300" y="9736251"/>
          <a:ext cx="889000" cy="1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81418</xdr:rowOff>
    </xdr:from>
    <xdr:to>
      <xdr:col>19</xdr:col>
      <xdr:colOff>644525</xdr:colOff>
      <xdr:row>57</xdr:row>
      <xdr:rowOff>89518</xdr:rowOff>
    </xdr:to>
    <xdr:cxnSp macro="">
      <xdr:nvCxnSpPr>
        <xdr:cNvPr id="582" name="直線コネクタ 581"/>
        <xdr:cNvCxnSpPr/>
      </xdr:nvCxnSpPr>
      <xdr:spPr>
        <a:xfrm flipV="1">
          <a:off x="12814300" y="9854068"/>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66811</xdr:rowOff>
    </xdr:from>
    <xdr:to>
      <xdr:col>23</xdr:col>
      <xdr:colOff>568325</xdr:colOff>
      <xdr:row>57</xdr:row>
      <xdr:rowOff>168411</xdr:rowOff>
    </xdr:to>
    <xdr:sp macro="" textlink="">
      <xdr:nvSpPr>
        <xdr:cNvPr id="592" name="円/楕円 591"/>
        <xdr:cNvSpPr/>
      </xdr:nvSpPr>
      <xdr:spPr>
        <a:xfrm>
          <a:off x="16268700" y="98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99010" cy="259045"/>
    <xdr:sp macro="" textlink="">
      <xdr:nvSpPr>
        <xdr:cNvPr id="593" name="教育費該当値テキスト"/>
        <xdr:cNvSpPr txBox="1"/>
      </xdr:nvSpPr>
      <xdr:spPr>
        <a:xfrm>
          <a:off x="16370300" y="981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59413</xdr:rowOff>
    </xdr:from>
    <xdr:to>
      <xdr:col>22</xdr:col>
      <xdr:colOff>415925</xdr:colOff>
      <xdr:row>57</xdr:row>
      <xdr:rowOff>161013</xdr:rowOff>
    </xdr:to>
    <xdr:sp macro="" textlink="">
      <xdr:nvSpPr>
        <xdr:cNvPr id="594" name="円/楕円 593"/>
        <xdr:cNvSpPr/>
      </xdr:nvSpPr>
      <xdr:spPr>
        <a:xfrm>
          <a:off x="15430500" y="98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6090</xdr:rowOff>
    </xdr:from>
    <xdr:ext cx="599010" cy="259045"/>
    <xdr:sp macro="" textlink="">
      <xdr:nvSpPr>
        <xdr:cNvPr id="595" name="テキスト ボックス 594"/>
        <xdr:cNvSpPr txBox="1"/>
      </xdr:nvSpPr>
      <xdr:spPr>
        <a:xfrm>
          <a:off x="15181794" y="960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84251</xdr:rowOff>
    </xdr:from>
    <xdr:to>
      <xdr:col>21</xdr:col>
      <xdr:colOff>212725</xdr:colOff>
      <xdr:row>57</xdr:row>
      <xdr:rowOff>14401</xdr:rowOff>
    </xdr:to>
    <xdr:sp macro="" textlink="">
      <xdr:nvSpPr>
        <xdr:cNvPr id="596" name="円/楕円 595"/>
        <xdr:cNvSpPr/>
      </xdr:nvSpPr>
      <xdr:spPr>
        <a:xfrm>
          <a:off x="145415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30928</xdr:rowOff>
    </xdr:from>
    <xdr:ext cx="599010" cy="259045"/>
    <xdr:sp macro="" textlink="">
      <xdr:nvSpPr>
        <xdr:cNvPr id="597" name="テキスト ボックス 596"/>
        <xdr:cNvSpPr txBox="1"/>
      </xdr:nvSpPr>
      <xdr:spPr>
        <a:xfrm>
          <a:off x="14292794" y="946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408,135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30618</xdr:rowOff>
    </xdr:from>
    <xdr:to>
      <xdr:col>20</xdr:col>
      <xdr:colOff>9525</xdr:colOff>
      <xdr:row>57</xdr:row>
      <xdr:rowOff>132218</xdr:rowOff>
    </xdr:to>
    <xdr:sp macro="" textlink="">
      <xdr:nvSpPr>
        <xdr:cNvPr id="598" name="円/楕円 597"/>
        <xdr:cNvSpPr/>
      </xdr:nvSpPr>
      <xdr:spPr>
        <a:xfrm>
          <a:off x="13652500" y="98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148745</xdr:rowOff>
    </xdr:from>
    <xdr:ext cx="599010" cy="259045"/>
    <xdr:sp macro="" textlink="">
      <xdr:nvSpPr>
        <xdr:cNvPr id="599" name="テキスト ボックス 598"/>
        <xdr:cNvSpPr txBox="1"/>
      </xdr:nvSpPr>
      <xdr:spPr>
        <a:xfrm>
          <a:off x="13403794" y="957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38718</xdr:rowOff>
    </xdr:from>
    <xdr:to>
      <xdr:col>18</xdr:col>
      <xdr:colOff>492125</xdr:colOff>
      <xdr:row>57</xdr:row>
      <xdr:rowOff>140318</xdr:rowOff>
    </xdr:to>
    <xdr:sp macro="" textlink="">
      <xdr:nvSpPr>
        <xdr:cNvPr id="600" name="円/楕円 599"/>
        <xdr:cNvSpPr/>
      </xdr:nvSpPr>
      <xdr:spPr>
        <a:xfrm>
          <a:off x="12763500" y="98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156845</xdr:rowOff>
    </xdr:from>
    <xdr:ext cx="599010" cy="259045"/>
    <xdr:sp macro="" textlink="">
      <xdr:nvSpPr>
        <xdr:cNvPr id="601" name="テキスト ボックス 600"/>
        <xdr:cNvSpPr txBox="1"/>
      </xdr:nvSpPr>
      <xdr:spPr>
        <a:xfrm>
          <a:off x="12514794" y="958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33427</xdr:rowOff>
    </xdr:from>
    <xdr:to>
      <xdr:col>22</xdr:col>
      <xdr:colOff>365125</xdr:colOff>
      <xdr:row>79</xdr:row>
      <xdr:rowOff>44450</xdr:rowOff>
    </xdr:to>
    <xdr:cxnSp macro="">
      <xdr:nvCxnSpPr>
        <xdr:cNvPr id="633" name="直線コネクタ 632"/>
        <xdr:cNvCxnSpPr/>
      </xdr:nvCxnSpPr>
      <xdr:spPr>
        <a:xfrm>
          <a:off x="14592300" y="13577977"/>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26553</xdr:rowOff>
    </xdr:from>
    <xdr:to>
      <xdr:col>21</xdr:col>
      <xdr:colOff>161925</xdr:colOff>
      <xdr:row>79</xdr:row>
      <xdr:rowOff>33427</xdr:rowOff>
    </xdr:to>
    <xdr:cxnSp macro="">
      <xdr:nvCxnSpPr>
        <xdr:cNvPr id="636" name="直線コネクタ 635"/>
        <xdr:cNvCxnSpPr/>
      </xdr:nvCxnSpPr>
      <xdr:spPr>
        <a:xfrm>
          <a:off x="13703300" y="13571103"/>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26553</xdr:rowOff>
    </xdr:from>
    <xdr:to>
      <xdr:col>19</xdr:col>
      <xdr:colOff>644525</xdr:colOff>
      <xdr:row>79</xdr:row>
      <xdr:rowOff>44450</xdr:rowOff>
    </xdr:to>
    <xdr:cxnSp macro="">
      <xdr:nvCxnSpPr>
        <xdr:cNvPr id="639" name="直線コネクタ 638"/>
        <xdr:cNvCxnSpPr/>
      </xdr:nvCxnSpPr>
      <xdr:spPr>
        <a:xfrm flipV="1">
          <a:off x="12814300" y="13571103"/>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154077</xdr:rowOff>
    </xdr:from>
    <xdr:to>
      <xdr:col>21</xdr:col>
      <xdr:colOff>212725</xdr:colOff>
      <xdr:row>79</xdr:row>
      <xdr:rowOff>84227</xdr:rowOff>
    </xdr:to>
    <xdr:sp macro="" textlink="">
      <xdr:nvSpPr>
        <xdr:cNvPr id="653" name="円/楕円 652"/>
        <xdr:cNvSpPr/>
      </xdr:nvSpPr>
      <xdr:spPr>
        <a:xfrm>
          <a:off x="14541500" y="135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75354</xdr:rowOff>
    </xdr:from>
    <xdr:ext cx="469744" cy="259045"/>
    <xdr:sp macro="" textlink="">
      <xdr:nvSpPr>
        <xdr:cNvPr id="654" name="テキスト ボックス 653"/>
        <xdr:cNvSpPr txBox="1"/>
      </xdr:nvSpPr>
      <xdr:spPr>
        <a:xfrm>
          <a:off x="14357427" y="1361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147203</xdr:rowOff>
    </xdr:from>
    <xdr:to>
      <xdr:col>20</xdr:col>
      <xdr:colOff>9525</xdr:colOff>
      <xdr:row>79</xdr:row>
      <xdr:rowOff>77353</xdr:rowOff>
    </xdr:to>
    <xdr:sp macro="" textlink="">
      <xdr:nvSpPr>
        <xdr:cNvPr id="655" name="円/楕円 654"/>
        <xdr:cNvSpPr/>
      </xdr:nvSpPr>
      <xdr:spPr>
        <a:xfrm>
          <a:off x="13652500" y="135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68480</xdr:rowOff>
    </xdr:from>
    <xdr:ext cx="534377" cy="259045"/>
    <xdr:sp macro="" textlink="">
      <xdr:nvSpPr>
        <xdr:cNvPr id="656" name="テキスト ボックス 655"/>
        <xdr:cNvSpPr txBox="1"/>
      </xdr:nvSpPr>
      <xdr:spPr>
        <a:xfrm>
          <a:off x="13436111" y="1361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5826</xdr:rowOff>
    </xdr:from>
    <xdr:to>
      <xdr:col>23</xdr:col>
      <xdr:colOff>517525</xdr:colOff>
      <xdr:row>97</xdr:row>
      <xdr:rowOff>12433</xdr:rowOff>
    </xdr:to>
    <xdr:cxnSp macro="">
      <xdr:nvCxnSpPr>
        <xdr:cNvPr id="687" name="直線コネクタ 686"/>
        <xdr:cNvCxnSpPr/>
      </xdr:nvCxnSpPr>
      <xdr:spPr>
        <a:xfrm flipV="1">
          <a:off x="15481300" y="16636476"/>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12433</xdr:rowOff>
    </xdr:from>
    <xdr:to>
      <xdr:col>22</xdr:col>
      <xdr:colOff>365125</xdr:colOff>
      <xdr:row>97</xdr:row>
      <xdr:rowOff>15117</xdr:rowOff>
    </xdr:to>
    <xdr:cxnSp macro="">
      <xdr:nvCxnSpPr>
        <xdr:cNvPr id="690" name="直線コネクタ 689"/>
        <xdr:cNvCxnSpPr/>
      </xdr:nvCxnSpPr>
      <xdr:spPr>
        <a:xfrm flipV="1">
          <a:off x="14592300" y="16643083"/>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148633</xdr:rowOff>
    </xdr:from>
    <xdr:to>
      <xdr:col>21</xdr:col>
      <xdr:colOff>161925</xdr:colOff>
      <xdr:row>97</xdr:row>
      <xdr:rowOff>15117</xdr:rowOff>
    </xdr:to>
    <xdr:cxnSp macro="">
      <xdr:nvCxnSpPr>
        <xdr:cNvPr id="693" name="直線コネクタ 692"/>
        <xdr:cNvCxnSpPr/>
      </xdr:nvCxnSpPr>
      <xdr:spPr>
        <a:xfrm>
          <a:off x="13703300" y="16607833"/>
          <a:ext cx="889000" cy="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121400</xdr:rowOff>
    </xdr:from>
    <xdr:to>
      <xdr:col>19</xdr:col>
      <xdr:colOff>644525</xdr:colOff>
      <xdr:row>96</xdr:row>
      <xdr:rowOff>148633</xdr:rowOff>
    </xdr:to>
    <xdr:cxnSp macro="">
      <xdr:nvCxnSpPr>
        <xdr:cNvPr id="696" name="直線コネクタ 695"/>
        <xdr:cNvCxnSpPr/>
      </xdr:nvCxnSpPr>
      <xdr:spPr>
        <a:xfrm>
          <a:off x="12814300" y="16580600"/>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126476</xdr:rowOff>
    </xdr:from>
    <xdr:to>
      <xdr:col>23</xdr:col>
      <xdr:colOff>568325</xdr:colOff>
      <xdr:row>97</xdr:row>
      <xdr:rowOff>56626</xdr:rowOff>
    </xdr:to>
    <xdr:sp macro="" textlink="">
      <xdr:nvSpPr>
        <xdr:cNvPr id="706" name="円/楕円 705"/>
        <xdr:cNvSpPr/>
      </xdr:nvSpPr>
      <xdr:spPr>
        <a:xfrm>
          <a:off x="16268700" y="165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149353</xdr:rowOff>
    </xdr:from>
    <xdr:ext cx="599010" cy="259045"/>
    <xdr:sp macro="" textlink="">
      <xdr:nvSpPr>
        <xdr:cNvPr id="707" name="公債費該当値テキスト"/>
        <xdr:cNvSpPr txBox="1"/>
      </xdr:nvSpPr>
      <xdr:spPr>
        <a:xfrm>
          <a:off x="16370300" y="1643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200,275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133083</xdr:rowOff>
    </xdr:from>
    <xdr:to>
      <xdr:col>22</xdr:col>
      <xdr:colOff>415925</xdr:colOff>
      <xdr:row>97</xdr:row>
      <xdr:rowOff>63233</xdr:rowOff>
    </xdr:to>
    <xdr:sp macro="" textlink="">
      <xdr:nvSpPr>
        <xdr:cNvPr id="708" name="円/楕円 707"/>
        <xdr:cNvSpPr/>
      </xdr:nvSpPr>
      <xdr:spPr>
        <a:xfrm>
          <a:off x="15430500" y="165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79760</xdr:rowOff>
    </xdr:from>
    <xdr:ext cx="599010" cy="259045"/>
    <xdr:sp macro="" textlink="">
      <xdr:nvSpPr>
        <xdr:cNvPr id="709" name="テキスト ボックス 708"/>
        <xdr:cNvSpPr txBox="1"/>
      </xdr:nvSpPr>
      <xdr:spPr>
        <a:xfrm>
          <a:off x="15181794" y="1636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196,807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135767</xdr:rowOff>
    </xdr:from>
    <xdr:to>
      <xdr:col>21</xdr:col>
      <xdr:colOff>212725</xdr:colOff>
      <xdr:row>97</xdr:row>
      <xdr:rowOff>65917</xdr:rowOff>
    </xdr:to>
    <xdr:sp macro="" textlink="">
      <xdr:nvSpPr>
        <xdr:cNvPr id="710" name="円/楕円 709"/>
        <xdr:cNvSpPr/>
      </xdr:nvSpPr>
      <xdr:spPr>
        <a:xfrm>
          <a:off x="14541500" y="165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82444</xdr:rowOff>
    </xdr:from>
    <xdr:ext cx="599010" cy="259045"/>
    <xdr:sp macro="" textlink="">
      <xdr:nvSpPr>
        <xdr:cNvPr id="711" name="テキスト ボックス 710"/>
        <xdr:cNvSpPr txBox="1"/>
      </xdr:nvSpPr>
      <xdr:spPr>
        <a:xfrm>
          <a:off x="14292794" y="163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97833</xdr:rowOff>
    </xdr:from>
    <xdr:to>
      <xdr:col>20</xdr:col>
      <xdr:colOff>9525</xdr:colOff>
      <xdr:row>97</xdr:row>
      <xdr:rowOff>27983</xdr:rowOff>
    </xdr:to>
    <xdr:sp macro="" textlink="">
      <xdr:nvSpPr>
        <xdr:cNvPr id="712" name="円/楕円 711"/>
        <xdr:cNvSpPr/>
      </xdr:nvSpPr>
      <xdr:spPr>
        <a:xfrm>
          <a:off x="13652500" y="165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44510</xdr:rowOff>
    </xdr:from>
    <xdr:ext cx="599010" cy="259045"/>
    <xdr:sp macro="" textlink="">
      <xdr:nvSpPr>
        <xdr:cNvPr id="713" name="テキスト ボックス 712"/>
        <xdr:cNvSpPr txBox="1"/>
      </xdr:nvSpPr>
      <xdr:spPr>
        <a:xfrm>
          <a:off x="13403794" y="1633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70600</xdr:rowOff>
    </xdr:from>
    <xdr:to>
      <xdr:col>18</xdr:col>
      <xdr:colOff>492125</xdr:colOff>
      <xdr:row>97</xdr:row>
      <xdr:rowOff>750</xdr:rowOff>
    </xdr:to>
    <xdr:sp macro="" textlink="">
      <xdr:nvSpPr>
        <xdr:cNvPr id="714" name="円/楕円 713"/>
        <xdr:cNvSpPr/>
      </xdr:nvSpPr>
      <xdr:spPr>
        <a:xfrm>
          <a:off x="12763500" y="165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17277</xdr:rowOff>
    </xdr:from>
    <xdr:ext cx="599010" cy="259045"/>
    <xdr:sp macro="" textlink="">
      <xdr:nvSpPr>
        <xdr:cNvPr id="715" name="テキスト ボックス 714"/>
        <xdr:cNvSpPr txBox="1"/>
      </xdr:nvSpPr>
      <xdr:spPr>
        <a:xfrm>
          <a:off x="12514794" y="1630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101615</xdr:rowOff>
    </xdr:from>
    <xdr:to>
      <xdr:col>32</xdr:col>
      <xdr:colOff>187325</xdr:colOff>
      <xdr:row>37</xdr:row>
      <xdr:rowOff>79258</xdr:rowOff>
    </xdr:to>
    <xdr:cxnSp macro="">
      <xdr:nvCxnSpPr>
        <xdr:cNvPr id="742" name="直線コネクタ 741"/>
        <xdr:cNvCxnSpPr/>
      </xdr:nvCxnSpPr>
      <xdr:spPr>
        <a:xfrm>
          <a:off x="21323300" y="6273815"/>
          <a:ext cx="838200" cy="1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4645</xdr:rowOff>
    </xdr:from>
    <xdr:ext cx="469744" cy="259045"/>
    <xdr:sp macro="" textlink="">
      <xdr:nvSpPr>
        <xdr:cNvPr id="743" name="諸支出金平均値テキスト"/>
        <xdr:cNvSpPr txBox="1"/>
      </xdr:nvSpPr>
      <xdr:spPr>
        <a:xfrm>
          <a:off x="22212300" y="6519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101615</xdr:rowOff>
    </xdr:from>
    <xdr:to>
      <xdr:col>31</xdr:col>
      <xdr:colOff>34925</xdr:colOff>
      <xdr:row>38</xdr:row>
      <xdr:rowOff>139654</xdr:rowOff>
    </xdr:to>
    <xdr:cxnSp macro="">
      <xdr:nvCxnSpPr>
        <xdr:cNvPr id="745" name="直線コネクタ 744"/>
        <xdr:cNvCxnSpPr/>
      </xdr:nvCxnSpPr>
      <xdr:spPr>
        <a:xfrm flipV="1">
          <a:off x="20434300" y="6273815"/>
          <a:ext cx="889000" cy="38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4005</xdr:rowOff>
    </xdr:from>
    <xdr:ext cx="378565" cy="259045"/>
    <xdr:sp macro="" textlink="">
      <xdr:nvSpPr>
        <xdr:cNvPr id="747" name="テキスト ボックス 746"/>
        <xdr:cNvSpPr txBox="1"/>
      </xdr:nvSpPr>
      <xdr:spPr>
        <a:xfrm>
          <a:off x="21134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68605</xdr:rowOff>
    </xdr:from>
    <xdr:to>
      <xdr:col>29</xdr:col>
      <xdr:colOff>517525</xdr:colOff>
      <xdr:row>38</xdr:row>
      <xdr:rowOff>139654</xdr:rowOff>
    </xdr:to>
    <xdr:cxnSp macro="">
      <xdr:nvCxnSpPr>
        <xdr:cNvPr id="748" name="直線コネクタ 747"/>
        <xdr:cNvCxnSpPr/>
      </xdr:nvCxnSpPr>
      <xdr:spPr>
        <a:xfrm>
          <a:off x="19545300" y="6583705"/>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68605</xdr:rowOff>
    </xdr:from>
    <xdr:to>
      <xdr:col>28</xdr:col>
      <xdr:colOff>314325</xdr:colOff>
      <xdr:row>38</xdr:row>
      <xdr:rowOff>127905</xdr:rowOff>
    </xdr:to>
    <xdr:cxnSp macro="">
      <xdr:nvCxnSpPr>
        <xdr:cNvPr id="751" name="直線コネクタ 750"/>
        <xdr:cNvCxnSpPr/>
      </xdr:nvCxnSpPr>
      <xdr:spPr>
        <a:xfrm flipV="1">
          <a:off x="18656300" y="6583705"/>
          <a:ext cx="889000" cy="5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28458</xdr:rowOff>
    </xdr:from>
    <xdr:to>
      <xdr:col>32</xdr:col>
      <xdr:colOff>238125</xdr:colOff>
      <xdr:row>37</xdr:row>
      <xdr:rowOff>130058</xdr:rowOff>
    </xdr:to>
    <xdr:sp macro="" textlink="">
      <xdr:nvSpPr>
        <xdr:cNvPr id="761" name="円/楕円 760"/>
        <xdr:cNvSpPr/>
      </xdr:nvSpPr>
      <xdr:spPr>
        <a:xfrm>
          <a:off x="22110700" y="63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51335</xdr:rowOff>
    </xdr:from>
    <xdr:ext cx="469744" cy="259045"/>
    <xdr:sp macro="" textlink="">
      <xdr:nvSpPr>
        <xdr:cNvPr id="762" name="諸支出金該当値テキスト"/>
        <xdr:cNvSpPr txBox="1"/>
      </xdr:nvSpPr>
      <xdr:spPr>
        <a:xfrm>
          <a:off x="22212300" y="622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50815</xdr:rowOff>
    </xdr:from>
    <xdr:to>
      <xdr:col>31</xdr:col>
      <xdr:colOff>85725</xdr:colOff>
      <xdr:row>36</xdr:row>
      <xdr:rowOff>152415</xdr:rowOff>
    </xdr:to>
    <xdr:sp macro="" textlink="">
      <xdr:nvSpPr>
        <xdr:cNvPr id="763" name="円/楕円 762"/>
        <xdr:cNvSpPr/>
      </xdr:nvSpPr>
      <xdr:spPr>
        <a:xfrm>
          <a:off x="21272500" y="62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168942</xdr:rowOff>
    </xdr:from>
    <xdr:ext cx="469744" cy="259045"/>
    <xdr:sp macro="" textlink="">
      <xdr:nvSpPr>
        <xdr:cNvPr id="764" name="テキスト ボックス 763"/>
        <xdr:cNvSpPr txBox="1"/>
      </xdr:nvSpPr>
      <xdr:spPr>
        <a:xfrm>
          <a:off x="21088427" y="59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65" name="円/楕円 764"/>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66" name="テキスト ボックス 765"/>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17805</xdr:rowOff>
    </xdr:from>
    <xdr:to>
      <xdr:col>28</xdr:col>
      <xdr:colOff>365125</xdr:colOff>
      <xdr:row>38</xdr:row>
      <xdr:rowOff>119405</xdr:rowOff>
    </xdr:to>
    <xdr:sp macro="" textlink="">
      <xdr:nvSpPr>
        <xdr:cNvPr id="767" name="円/楕円 766"/>
        <xdr:cNvSpPr/>
      </xdr:nvSpPr>
      <xdr:spPr>
        <a:xfrm>
          <a:off x="19494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110532</xdr:rowOff>
    </xdr:from>
    <xdr:ext cx="469744" cy="259045"/>
    <xdr:sp macro="" textlink="">
      <xdr:nvSpPr>
        <xdr:cNvPr id="768" name="テキスト ボックス 767"/>
        <xdr:cNvSpPr txBox="1"/>
      </xdr:nvSpPr>
      <xdr:spPr>
        <a:xfrm>
          <a:off x="19310427" y="66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77105</xdr:rowOff>
    </xdr:from>
    <xdr:to>
      <xdr:col>27</xdr:col>
      <xdr:colOff>161925</xdr:colOff>
      <xdr:row>39</xdr:row>
      <xdr:rowOff>7255</xdr:rowOff>
    </xdr:to>
    <xdr:sp macro="" textlink="">
      <xdr:nvSpPr>
        <xdr:cNvPr id="769" name="円/楕円 768"/>
        <xdr:cNvSpPr/>
      </xdr:nvSpPr>
      <xdr:spPr>
        <a:xfrm>
          <a:off x="18605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169832</xdr:rowOff>
    </xdr:from>
    <xdr:ext cx="378565" cy="259045"/>
    <xdr:sp macro="" textlink="">
      <xdr:nvSpPr>
        <xdr:cNvPr id="770" name="テキスト ボックス 769"/>
        <xdr:cNvSpPr txBox="1"/>
      </xdr:nvSpPr>
      <xdr:spPr>
        <a:xfrm>
          <a:off x="18467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1" i="0" baseline="0">
              <a:solidFill>
                <a:schemeClr val="dk1"/>
              </a:solidFill>
              <a:effectLst/>
              <a:latin typeface="+mn-lt"/>
              <a:ea typeface="+mn-ea"/>
              <a:cs typeface="+mn-cs"/>
            </a:rPr>
            <a:t>諸支出金</a:t>
          </a:r>
          <a:r>
            <a:rPr lang="ja-JP" altLang="ja-JP" sz="1100" b="0" i="0" baseline="0">
              <a:solidFill>
                <a:schemeClr val="dk1"/>
              </a:solidFill>
              <a:effectLst/>
              <a:latin typeface="+mn-lt"/>
              <a:ea typeface="+mn-ea"/>
              <a:cs typeface="+mn-cs"/>
            </a:rPr>
            <a:t>は住民一人当たり５</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７２円となっており、類似団体平均に比べ類似団体と比較して一人当たりコストが高い状況となっているが、２７年度はトマム地区のガソリンスタンド施設及び敷地を購入したことにより臨時的に普通建設事業費が増加したことが要因である。</a:t>
          </a:r>
          <a:r>
            <a:rPr lang="ja-JP" altLang="ja-JP" sz="1100" b="1" i="0" baseline="0">
              <a:solidFill>
                <a:schemeClr val="dk1"/>
              </a:solidFill>
              <a:effectLst/>
              <a:latin typeface="+mn-lt"/>
              <a:ea typeface="+mn-ea"/>
              <a:cs typeface="+mn-cs"/>
            </a:rPr>
            <a:t>総務費</a:t>
          </a:r>
          <a:r>
            <a:rPr lang="ja-JP" altLang="ja-JP" sz="1100" b="0" i="0" baseline="0">
              <a:solidFill>
                <a:schemeClr val="dk1"/>
              </a:solidFill>
              <a:effectLst/>
              <a:latin typeface="+mn-lt"/>
              <a:ea typeface="+mn-ea"/>
              <a:cs typeface="+mn-cs"/>
            </a:rPr>
            <a:t>は住民一人当たり５７９</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９７円となっており、類似団体平均に比べ類似団体と比較して一人当たりコストが高い状況となっているが、２７年度は避難路建設事業またはふるさと寄附金事業により普通建設事業費が前年度決算額と比較すると１９</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８％増となっていることが主な要因である。</a:t>
          </a:r>
          <a:r>
            <a:rPr lang="ja-JP" altLang="ja-JP" sz="1100" b="1" i="0" baseline="0">
              <a:solidFill>
                <a:schemeClr val="dk1"/>
              </a:solidFill>
              <a:effectLst/>
              <a:latin typeface="+mn-lt"/>
              <a:ea typeface="+mn-ea"/>
              <a:cs typeface="+mn-cs"/>
            </a:rPr>
            <a:t>農林水産業費</a:t>
          </a:r>
          <a:r>
            <a:rPr lang="ja-JP" altLang="ja-JP" sz="1100" b="0" i="0" baseline="0">
              <a:solidFill>
                <a:schemeClr val="dk1"/>
              </a:solidFill>
              <a:effectLst/>
              <a:latin typeface="+mn-lt"/>
              <a:ea typeface="+mn-ea"/>
              <a:cs typeface="+mn-cs"/>
            </a:rPr>
            <a:t>は住民一人当たり１７４</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８２８円となっており類似団体平均に比べ類似団体と比較して一人当たりコストが高い状況となっているが、村は林業振興を主な政策として取り組んでおり、２７年度決算では林業振興費で１４７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００６千円、林業振興に支出していることが主な要因であり、今後も同水準で推移することが見込まれる。土木費は住民一人当たり２６５</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８８２円となっており、類似団体平均に比べ類似団体と比較して一人当たりコストが高い状況となっているが、これは近年住宅購入、住宅改修または村道舗装改良事業により普通建設事業費が増加していることによるためである。しかし、前年度決算と比較すると▲１５</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１％となっており事業完了に伴い今後は減少で推移することが見込まれる。公債費は住民一人当たり５２００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２７５円となっており、類似団体平均に比べ類似団体と比較して一人当たりコストが高い状況となっているが、</a:t>
          </a:r>
          <a:r>
            <a:rPr lang="ja-JP" altLang="ja-JP" sz="1100">
              <a:solidFill>
                <a:schemeClr val="dk1"/>
              </a:solidFill>
              <a:effectLst/>
              <a:latin typeface="+mn-lt"/>
              <a:ea typeface="+mn-ea"/>
              <a:cs typeface="+mn-cs"/>
            </a:rPr>
            <a:t>これは臨時財政対策債の償還が主な要因であり、前年度決算と比較すると３</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８</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増となっている。今後も</a:t>
          </a:r>
          <a:r>
            <a:rPr lang="ja-JP" altLang="ja-JP" sz="1100" b="0" i="0" baseline="0">
              <a:solidFill>
                <a:schemeClr val="dk1"/>
              </a:solidFill>
              <a:effectLst/>
              <a:latin typeface="+mn-lt"/>
              <a:ea typeface="+mn-ea"/>
              <a:cs typeface="+mn-cs"/>
            </a:rPr>
            <a:t>臨時財政対策債、小規模多機能施設、取水施設建設などの大型事業の起債償還が開始されることから、今まで同様、計画的かつ合理的な起債発行に努め引き続き水準を抑える。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普通交付税額及び臨時財政対策債の減により標準財政規模が昨年度よりも小さくなったことから基金残高の標準財政規模比が減となった。また実質収支額は事業の執行残の影響により増加した。今後も、歳入の確保に努めるとともに、歳入に見合った歳出の方針のもと、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普通交付税額及び臨時財政対策債の減により標準財政規模が昨年度よりも小さくなったこと、また黒字額についても前年度と同水準であったことから黒字額割合は増加した。会計全体においても各特別会計の実質収支が減少したことから一般会計の実質収支割合が増加した。一般会計からの繰入金により赤字になることなく推移しているが、各会計においては繰入金が大きくならないよう歳入の確保や歳出の削減に努めており、今後においても各会計とも一層の財政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57" t="s">
        <v>68</v>
      </c>
      <c r="X3" s="458"/>
      <c r="Y3" s="458"/>
      <c r="Z3" s="458"/>
      <c r="AA3" s="458"/>
      <c r="AB3" s="560"/>
      <c r="AC3" s="564"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75</v>
      </c>
      <c r="AZ4" s="385"/>
      <c r="BA4" s="385"/>
      <c r="BB4" s="385"/>
      <c r="BC4" s="385"/>
      <c r="BD4" s="385"/>
      <c r="BE4" s="385"/>
      <c r="BF4" s="385"/>
      <c r="BG4" s="385"/>
      <c r="BH4" s="385"/>
      <c r="BI4" s="385"/>
      <c r="BJ4" s="385"/>
      <c r="BK4" s="385"/>
      <c r="BL4" s="385"/>
      <c r="BM4" s="386"/>
      <c r="BN4" s="387">
        <v>2475740</v>
      </c>
      <c r="BO4" s="388"/>
      <c r="BP4" s="388"/>
      <c r="BQ4" s="388"/>
      <c r="BR4" s="388"/>
      <c r="BS4" s="388"/>
      <c r="BT4" s="388"/>
      <c r="BU4" s="389"/>
      <c r="BV4" s="387">
        <v>2771640</v>
      </c>
      <c r="BW4" s="388"/>
      <c r="BX4" s="388"/>
      <c r="BY4" s="388"/>
      <c r="BZ4" s="388"/>
      <c r="CA4" s="388"/>
      <c r="CB4" s="388"/>
      <c r="CC4" s="389"/>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77</v>
      </c>
      <c r="AN5" s="366"/>
      <c r="AO5" s="366"/>
      <c r="AP5" s="366"/>
      <c r="AQ5" s="366"/>
      <c r="AR5" s="366"/>
      <c r="AS5" s="366"/>
      <c r="AT5" s="367"/>
      <c r="AU5" s="443" t="s">
        <v>78</v>
      </c>
      <c r="AV5" s="444"/>
      <c r="AW5" s="444"/>
      <c r="AX5" s="444"/>
      <c r="AY5" s="372" t="s">
        <v>79</v>
      </c>
      <c r="AZ5" s="373"/>
      <c r="BA5" s="373"/>
      <c r="BB5" s="373"/>
      <c r="BC5" s="373"/>
      <c r="BD5" s="373"/>
      <c r="BE5" s="373"/>
      <c r="BF5" s="373"/>
      <c r="BG5" s="373"/>
      <c r="BH5" s="373"/>
      <c r="BI5" s="373"/>
      <c r="BJ5" s="373"/>
      <c r="BK5" s="373"/>
      <c r="BL5" s="373"/>
      <c r="BM5" s="374"/>
      <c r="BN5" s="392">
        <v>2394802</v>
      </c>
      <c r="BO5" s="393"/>
      <c r="BP5" s="393"/>
      <c r="BQ5" s="393"/>
      <c r="BR5" s="393"/>
      <c r="BS5" s="393"/>
      <c r="BT5" s="393"/>
      <c r="BU5" s="394"/>
      <c r="BV5" s="392">
        <v>2691273</v>
      </c>
      <c r="BW5" s="393"/>
      <c r="BX5" s="393"/>
      <c r="BY5" s="393"/>
      <c r="BZ5" s="393"/>
      <c r="CA5" s="393"/>
      <c r="CB5" s="393"/>
      <c r="CC5" s="394"/>
      <c r="CD5" s="401" t="s">
        <v>80</v>
      </c>
      <c r="CE5" s="402"/>
      <c r="CF5" s="402"/>
      <c r="CG5" s="402"/>
      <c r="CH5" s="402"/>
      <c r="CI5" s="402"/>
      <c r="CJ5" s="402"/>
      <c r="CK5" s="402"/>
      <c r="CL5" s="402"/>
      <c r="CM5" s="402"/>
      <c r="CN5" s="402"/>
      <c r="CO5" s="402"/>
      <c r="CP5" s="402"/>
      <c r="CQ5" s="402"/>
      <c r="CR5" s="402"/>
      <c r="CS5" s="403"/>
      <c r="CT5" s="362">
        <v>88.7</v>
      </c>
      <c r="CU5" s="363"/>
      <c r="CV5" s="363"/>
      <c r="CW5" s="363"/>
      <c r="CX5" s="363"/>
      <c r="CY5" s="363"/>
      <c r="CZ5" s="363"/>
      <c r="DA5" s="364"/>
      <c r="DB5" s="362">
        <v>88.7</v>
      </c>
      <c r="DC5" s="363"/>
      <c r="DD5" s="363"/>
      <c r="DE5" s="363"/>
      <c r="DF5" s="363"/>
      <c r="DG5" s="363"/>
      <c r="DH5" s="363"/>
      <c r="DI5" s="364"/>
      <c r="DJ5" s="137"/>
      <c r="DK5" s="137"/>
      <c r="DL5" s="137"/>
      <c r="DM5" s="137"/>
      <c r="DN5" s="137"/>
      <c r="DO5" s="137"/>
    </row>
    <row r="6" spans="1:119" ht="18.75" customHeight="1">
      <c r="A6" s="138"/>
      <c r="B6" s="532" t="s">
        <v>81</v>
      </c>
      <c r="C6" s="408"/>
      <c r="D6" s="408"/>
      <c r="E6" s="533"/>
      <c r="F6" s="533"/>
      <c r="G6" s="533"/>
      <c r="H6" s="533"/>
      <c r="I6" s="533"/>
      <c r="J6" s="533"/>
      <c r="K6" s="533"/>
      <c r="L6" s="533" t="s">
        <v>82</v>
      </c>
      <c r="M6" s="533"/>
      <c r="N6" s="533"/>
      <c r="O6" s="533"/>
      <c r="P6" s="533"/>
      <c r="Q6" s="533"/>
      <c r="R6" s="435"/>
      <c r="S6" s="435"/>
      <c r="T6" s="435"/>
      <c r="U6" s="435"/>
      <c r="V6" s="539"/>
      <c r="W6" s="472" t="s">
        <v>83</v>
      </c>
      <c r="X6" s="407"/>
      <c r="Y6" s="407"/>
      <c r="Z6" s="407"/>
      <c r="AA6" s="407"/>
      <c r="AB6" s="408"/>
      <c r="AC6" s="544" t="s">
        <v>84</v>
      </c>
      <c r="AD6" s="545"/>
      <c r="AE6" s="545"/>
      <c r="AF6" s="545"/>
      <c r="AG6" s="545"/>
      <c r="AH6" s="545"/>
      <c r="AI6" s="545"/>
      <c r="AJ6" s="545"/>
      <c r="AK6" s="545"/>
      <c r="AL6" s="546"/>
      <c r="AM6" s="461" t="s">
        <v>85</v>
      </c>
      <c r="AN6" s="366"/>
      <c r="AO6" s="366"/>
      <c r="AP6" s="366"/>
      <c r="AQ6" s="366"/>
      <c r="AR6" s="366"/>
      <c r="AS6" s="366"/>
      <c r="AT6" s="367"/>
      <c r="AU6" s="443" t="s">
        <v>78</v>
      </c>
      <c r="AV6" s="444"/>
      <c r="AW6" s="444"/>
      <c r="AX6" s="444"/>
      <c r="AY6" s="372" t="s">
        <v>86</v>
      </c>
      <c r="AZ6" s="373"/>
      <c r="BA6" s="373"/>
      <c r="BB6" s="373"/>
      <c r="BC6" s="373"/>
      <c r="BD6" s="373"/>
      <c r="BE6" s="373"/>
      <c r="BF6" s="373"/>
      <c r="BG6" s="373"/>
      <c r="BH6" s="373"/>
      <c r="BI6" s="373"/>
      <c r="BJ6" s="373"/>
      <c r="BK6" s="373"/>
      <c r="BL6" s="373"/>
      <c r="BM6" s="374"/>
      <c r="BN6" s="392">
        <v>80938</v>
      </c>
      <c r="BO6" s="393"/>
      <c r="BP6" s="393"/>
      <c r="BQ6" s="393"/>
      <c r="BR6" s="393"/>
      <c r="BS6" s="393"/>
      <c r="BT6" s="393"/>
      <c r="BU6" s="394"/>
      <c r="BV6" s="392">
        <v>80367</v>
      </c>
      <c r="BW6" s="393"/>
      <c r="BX6" s="393"/>
      <c r="BY6" s="393"/>
      <c r="BZ6" s="393"/>
      <c r="CA6" s="393"/>
      <c r="CB6" s="393"/>
      <c r="CC6" s="394"/>
      <c r="CD6" s="401" t="s">
        <v>87</v>
      </c>
      <c r="CE6" s="402"/>
      <c r="CF6" s="402"/>
      <c r="CG6" s="402"/>
      <c r="CH6" s="402"/>
      <c r="CI6" s="402"/>
      <c r="CJ6" s="402"/>
      <c r="CK6" s="402"/>
      <c r="CL6" s="402"/>
      <c r="CM6" s="402"/>
      <c r="CN6" s="402"/>
      <c r="CO6" s="402"/>
      <c r="CP6" s="402"/>
      <c r="CQ6" s="402"/>
      <c r="CR6" s="402"/>
      <c r="CS6" s="403"/>
      <c r="CT6" s="529">
        <v>93.6</v>
      </c>
      <c r="CU6" s="530"/>
      <c r="CV6" s="530"/>
      <c r="CW6" s="530"/>
      <c r="CX6" s="530"/>
      <c r="CY6" s="530"/>
      <c r="CZ6" s="530"/>
      <c r="DA6" s="531"/>
      <c r="DB6" s="529">
        <v>93.9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88</v>
      </c>
      <c r="AN7" s="366"/>
      <c r="AO7" s="366"/>
      <c r="AP7" s="366"/>
      <c r="AQ7" s="366"/>
      <c r="AR7" s="366"/>
      <c r="AS7" s="366"/>
      <c r="AT7" s="367"/>
      <c r="AU7" s="443" t="s">
        <v>78</v>
      </c>
      <c r="AV7" s="444"/>
      <c r="AW7" s="444"/>
      <c r="AX7" s="444"/>
      <c r="AY7" s="372" t="s">
        <v>89</v>
      </c>
      <c r="AZ7" s="373"/>
      <c r="BA7" s="373"/>
      <c r="BB7" s="373"/>
      <c r="BC7" s="373"/>
      <c r="BD7" s="373"/>
      <c r="BE7" s="373"/>
      <c r="BF7" s="373"/>
      <c r="BG7" s="373"/>
      <c r="BH7" s="373"/>
      <c r="BI7" s="373"/>
      <c r="BJ7" s="373"/>
      <c r="BK7" s="373"/>
      <c r="BL7" s="373"/>
      <c r="BM7" s="374"/>
      <c r="BN7" s="392">
        <v>1434</v>
      </c>
      <c r="BO7" s="393"/>
      <c r="BP7" s="393"/>
      <c r="BQ7" s="393"/>
      <c r="BR7" s="393"/>
      <c r="BS7" s="393"/>
      <c r="BT7" s="393"/>
      <c r="BU7" s="394"/>
      <c r="BV7" s="392">
        <v>5238</v>
      </c>
      <c r="BW7" s="393"/>
      <c r="BX7" s="393"/>
      <c r="BY7" s="393"/>
      <c r="BZ7" s="393"/>
      <c r="CA7" s="393"/>
      <c r="CB7" s="393"/>
      <c r="CC7" s="394"/>
      <c r="CD7" s="401" t="s">
        <v>90</v>
      </c>
      <c r="CE7" s="402"/>
      <c r="CF7" s="402"/>
      <c r="CG7" s="402"/>
      <c r="CH7" s="402"/>
      <c r="CI7" s="402"/>
      <c r="CJ7" s="402"/>
      <c r="CK7" s="402"/>
      <c r="CL7" s="402"/>
      <c r="CM7" s="402"/>
      <c r="CN7" s="402"/>
      <c r="CO7" s="402"/>
      <c r="CP7" s="402"/>
      <c r="CQ7" s="402"/>
      <c r="CR7" s="402"/>
      <c r="CS7" s="403"/>
      <c r="CT7" s="392">
        <v>1722079</v>
      </c>
      <c r="CU7" s="393"/>
      <c r="CV7" s="393"/>
      <c r="CW7" s="393"/>
      <c r="CX7" s="393"/>
      <c r="CY7" s="393"/>
      <c r="CZ7" s="393"/>
      <c r="DA7" s="394"/>
      <c r="DB7" s="392">
        <v>1647237</v>
      </c>
      <c r="DC7" s="393"/>
      <c r="DD7" s="393"/>
      <c r="DE7" s="393"/>
      <c r="DF7" s="393"/>
      <c r="DG7" s="393"/>
      <c r="DH7" s="393"/>
      <c r="DI7" s="394"/>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91</v>
      </c>
      <c r="AN8" s="366"/>
      <c r="AO8" s="366"/>
      <c r="AP8" s="366"/>
      <c r="AQ8" s="366"/>
      <c r="AR8" s="366"/>
      <c r="AS8" s="366"/>
      <c r="AT8" s="367"/>
      <c r="AU8" s="443" t="s">
        <v>78</v>
      </c>
      <c r="AV8" s="444"/>
      <c r="AW8" s="444"/>
      <c r="AX8" s="444"/>
      <c r="AY8" s="372" t="s">
        <v>92</v>
      </c>
      <c r="AZ8" s="373"/>
      <c r="BA8" s="373"/>
      <c r="BB8" s="373"/>
      <c r="BC8" s="373"/>
      <c r="BD8" s="373"/>
      <c r="BE8" s="373"/>
      <c r="BF8" s="373"/>
      <c r="BG8" s="373"/>
      <c r="BH8" s="373"/>
      <c r="BI8" s="373"/>
      <c r="BJ8" s="373"/>
      <c r="BK8" s="373"/>
      <c r="BL8" s="373"/>
      <c r="BM8" s="374"/>
      <c r="BN8" s="392">
        <v>79504</v>
      </c>
      <c r="BO8" s="393"/>
      <c r="BP8" s="393"/>
      <c r="BQ8" s="393"/>
      <c r="BR8" s="393"/>
      <c r="BS8" s="393"/>
      <c r="BT8" s="393"/>
      <c r="BU8" s="394"/>
      <c r="BV8" s="392">
        <v>75129</v>
      </c>
      <c r="BW8" s="393"/>
      <c r="BX8" s="393"/>
      <c r="BY8" s="393"/>
      <c r="BZ8" s="393"/>
      <c r="CA8" s="393"/>
      <c r="CB8" s="393"/>
      <c r="CC8" s="394"/>
      <c r="CD8" s="401" t="s">
        <v>93</v>
      </c>
      <c r="CE8" s="402"/>
      <c r="CF8" s="402"/>
      <c r="CG8" s="402"/>
      <c r="CH8" s="402"/>
      <c r="CI8" s="402"/>
      <c r="CJ8" s="402"/>
      <c r="CK8" s="402"/>
      <c r="CL8" s="402"/>
      <c r="CM8" s="402"/>
      <c r="CN8" s="402"/>
      <c r="CO8" s="402"/>
      <c r="CP8" s="402"/>
      <c r="CQ8" s="402"/>
      <c r="CR8" s="402"/>
      <c r="CS8" s="403"/>
      <c r="CT8" s="494">
        <v>0.2</v>
      </c>
      <c r="CU8" s="495"/>
      <c r="CV8" s="495"/>
      <c r="CW8" s="495"/>
      <c r="CX8" s="495"/>
      <c r="CY8" s="495"/>
      <c r="CZ8" s="495"/>
      <c r="DA8" s="496"/>
      <c r="DB8" s="494">
        <v>0.2</v>
      </c>
      <c r="DC8" s="495"/>
      <c r="DD8" s="495"/>
      <c r="DE8" s="495"/>
      <c r="DF8" s="495"/>
      <c r="DG8" s="495"/>
      <c r="DH8" s="495"/>
      <c r="DI8" s="496"/>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1211</v>
      </c>
      <c r="S9" s="524"/>
      <c r="T9" s="524"/>
      <c r="U9" s="524"/>
      <c r="V9" s="525"/>
      <c r="W9" s="457" t="s">
        <v>96</v>
      </c>
      <c r="X9" s="458"/>
      <c r="Y9" s="458"/>
      <c r="Z9" s="458"/>
      <c r="AA9" s="458"/>
      <c r="AB9" s="458"/>
      <c r="AC9" s="458"/>
      <c r="AD9" s="458"/>
      <c r="AE9" s="458"/>
      <c r="AF9" s="458"/>
      <c r="AG9" s="458"/>
      <c r="AH9" s="458"/>
      <c r="AI9" s="458"/>
      <c r="AJ9" s="458"/>
      <c r="AK9" s="458"/>
      <c r="AL9" s="526"/>
      <c r="AM9" s="461" t="s">
        <v>97</v>
      </c>
      <c r="AN9" s="366"/>
      <c r="AO9" s="366"/>
      <c r="AP9" s="366"/>
      <c r="AQ9" s="366"/>
      <c r="AR9" s="366"/>
      <c r="AS9" s="366"/>
      <c r="AT9" s="367"/>
      <c r="AU9" s="443" t="s">
        <v>78</v>
      </c>
      <c r="AV9" s="444"/>
      <c r="AW9" s="444"/>
      <c r="AX9" s="444"/>
      <c r="AY9" s="372" t="s">
        <v>98</v>
      </c>
      <c r="AZ9" s="373"/>
      <c r="BA9" s="373"/>
      <c r="BB9" s="373"/>
      <c r="BC9" s="373"/>
      <c r="BD9" s="373"/>
      <c r="BE9" s="373"/>
      <c r="BF9" s="373"/>
      <c r="BG9" s="373"/>
      <c r="BH9" s="373"/>
      <c r="BI9" s="373"/>
      <c r="BJ9" s="373"/>
      <c r="BK9" s="373"/>
      <c r="BL9" s="373"/>
      <c r="BM9" s="374"/>
      <c r="BN9" s="392">
        <v>4375</v>
      </c>
      <c r="BO9" s="393"/>
      <c r="BP9" s="393"/>
      <c r="BQ9" s="393"/>
      <c r="BR9" s="393"/>
      <c r="BS9" s="393"/>
      <c r="BT9" s="393"/>
      <c r="BU9" s="394"/>
      <c r="BV9" s="392">
        <v>31644</v>
      </c>
      <c r="BW9" s="393"/>
      <c r="BX9" s="393"/>
      <c r="BY9" s="393"/>
      <c r="BZ9" s="393"/>
      <c r="CA9" s="393"/>
      <c r="CB9" s="393"/>
      <c r="CC9" s="394"/>
      <c r="CD9" s="401" t="s">
        <v>99</v>
      </c>
      <c r="CE9" s="402"/>
      <c r="CF9" s="402"/>
      <c r="CG9" s="402"/>
      <c r="CH9" s="402"/>
      <c r="CI9" s="402"/>
      <c r="CJ9" s="402"/>
      <c r="CK9" s="402"/>
      <c r="CL9" s="402"/>
      <c r="CM9" s="402"/>
      <c r="CN9" s="402"/>
      <c r="CO9" s="402"/>
      <c r="CP9" s="402"/>
      <c r="CQ9" s="402"/>
      <c r="CR9" s="402"/>
      <c r="CS9" s="403"/>
      <c r="CT9" s="362">
        <v>12.7</v>
      </c>
      <c r="CU9" s="363"/>
      <c r="CV9" s="363"/>
      <c r="CW9" s="363"/>
      <c r="CX9" s="363"/>
      <c r="CY9" s="363"/>
      <c r="CZ9" s="363"/>
      <c r="DA9" s="364"/>
      <c r="DB9" s="362">
        <v>12.4</v>
      </c>
      <c r="DC9" s="363"/>
      <c r="DD9" s="363"/>
      <c r="DE9" s="363"/>
      <c r="DF9" s="363"/>
      <c r="DG9" s="363"/>
      <c r="DH9" s="363"/>
      <c r="DI9" s="364"/>
      <c r="DJ9" s="137"/>
      <c r="DK9" s="137"/>
      <c r="DL9" s="137"/>
      <c r="DM9" s="137"/>
      <c r="DN9" s="137"/>
      <c r="DO9" s="137"/>
    </row>
    <row r="10" spans="1:119" ht="18.75" customHeight="1" thickBot="1">
      <c r="A10" s="138"/>
      <c r="B10" s="518"/>
      <c r="C10" s="519"/>
      <c r="D10" s="519"/>
      <c r="E10" s="519"/>
      <c r="F10" s="519"/>
      <c r="G10" s="519"/>
      <c r="H10" s="519"/>
      <c r="I10" s="519"/>
      <c r="J10" s="519"/>
      <c r="K10" s="446"/>
      <c r="L10" s="365" t="s">
        <v>100</v>
      </c>
      <c r="M10" s="366"/>
      <c r="N10" s="366"/>
      <c r="O10" s="366"/>
      <c r="P10" s="366"/>
      <c r="Q10" s="367"/>
      <c r="R10" s="368">
        <v>1394</v>
      </c>
      <c r="S10" s="369"/>
      <c r="T10" s="369"/>
      <c r="U10" s="369"/>
      <c r="V10" s="371"/>
      <c r="W10" s="527"/>
      <c r="X10" s="345"/>
      <c r="Y10" s="345"/>
      <c r="Z10" s="345"/>
      <c r="AA10" s="345"/>
      <c r="AB10" s="345"/>
      <c r="AC10" s="345"/>
      <c r="AD10" s="345"/>
      <c r="AE10" s="345"/>
      <c r="AF10" s="345"/>
      <c r="AG10" s="345"/>
      <c r="AH10" s="345"/>
      <c r="AI10" s="345"/>
      <c r="AJ10" s="345"/>
      <c r="AK10" s="345"/>
      <c r="AL10" s="528"/>
      <c r="AM10" s="461" t="s">
        <v>101</v>
      </c>
      <c r="AN10" s="366"/>
      <c r="AO10" s="366"/>
      <c r="AP10" s="366"/>
      <c r="AQ10" s="366"/>
      <c r="AR10" s="366"/>
      <c r="AS10" s="366"/>
      <c r="AT10" s="367"/>
      <c r="AU10" s="443" t="s">
        <v>102</v>
      </c>
      <c r="AV10" s="444"/>
      <c r="AW10" s="444"/>
      <c r="AX10" s="444"/>
      <c r="AY10" s="372" t="s">
        <v>103</v>
      </c>
      <c r="AZ10" s="373"/>
      <c r="BA10" s="373"/>
      <c r="BB10" s="373"/>
      <c r="BC10" s="373"/>
      <c r="BD10" s="373"/>
      <c r="BE10" s="373"/>
      <c r="BF10" s="373"/>
      <c r="BG10" s="373"/>
      <c r="BH10" s="373"/>
      <c r="BI10" s="373"/>
      <c r="BJ10" s="373"/>
      <c r="BK10" s="373"/>
      <c r="BL10" s="373"/>
      <c r="BM10" s="374"/>
      <c r="BN10" s="392">
        <v>33097</v>
      </c>
      <c r="BO10" s="393"/>
      <c r="BP10" s="393"/>
      <c r="BQ10" s="393"/>
      <c r="BR10" s="393"/>
      <c r="BS10" s="393"/>
      <c r="BT10" s="393"/>
      <c r="BU10" s="394"/>
      <c r="BV10" s="392">
        <v>299</v>
      </c>
      <c r="BW10" s="393"/>
      <c r="BX10" s="393"/>
      <c r="BY10" s="393"/>
      <c r="BZ10" s="393"/>
      <c r="CA10" s="393"/>
      <c r="CB10" s="393"/>
      <c r="CC10" s="394"/>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347" t="s">
        <v>105</v>
      </c>
      <c r="M11" s="348"/>
      <c r="N11" s="348"/>
      <c r="O11" s="348"/>
      <c r="P11" s="348"/>
      <c r="Q11" s="349"/>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61" t="s">
        <v>107</v>
      </c>
      <c r="AN11" s="366"/>
      <c r="AO11" s="366"/>
      <c r="AP11" s="366"/>
      <c r="AQ11" s="366"/>
      <c r="AR11" s="366"/>
      <c r="AS11" s="366"/>
      <c r="AT11" s="367"/>
      <c r="AU11" s="443" t="s">
        <v>102</v>
      </c>
      <c r="AV11" s="444"/>
      <c r="AW11" s="444"/>
      <c r="AX11" s="444"/>
      <c r="AY11" s="372" t="s">
        <v>108</v>
      </c>
      <c r="AZ11" s="373"/>
      <c r="BA11" s="373"/>
      <c r="BB11" s="373"/>
      <c r="BC11" s="373"/>
      <c r="BD11" s="373"/>
      <c r="BE11" s="373"/>
      <c r="BF11" s="373"/>
      <c r="BG11" s="373"/>
      <c r="BH11" s="373"/>
      <c r="BI11" s="373"/>
      <c r="BJ11" s="373"/>
      <c r="BK11" s="373"/>
      <c r="BL11" s="373"/>
      <c r="BM11" s="374"/>
      <c r="BN11" s="392" t="s">
        <v>109</v>
      </c>
      <c r="BO11" s="393"/>
      <c r="BP11" s="393"/>
      <c r="BQ11" s="393"/>
      <c r="BR11" s="393"/>
      <c r="BS11" s="393"/>
      <c r="BT11" s="393"/>
      <c r="BU11" s="394"/>
      <c r="BV11" s="392" t="s">
        <v>109</v>
      </c>
      <c r="BW11" s="393"/>
      <c r="BX11" s="393"/>
      <c r="BY11" s="393"/>
      <c r="BZ11" s="393"/>
      <c r="CA11" s="393"/>
      <c r="CB11" s="393"/>
      <c r="CC11" s="394"/>
      <c r="CD11" s="401" t="s">
        <v>110</v>
      </c>
      <c r="CE11" s="402"/>
      <c r="CF11" s="402"/>
      <c r="CG11" s="402"/>
      <c r="CH11" s="402"/>
      <c r="CI11" s="402"/>
      <c r="CJ11" s="402"/>
      <c r="CK11" s="402"/>
      <c r="CL11" s="402"/>
      <c r="CM11" s="402"/>
      <c r="CN11" s="402"/>
      <c r="CO11" s="402"/>
      <c r="CP11" s="402"/>
      <c r="CQ11" s="402"/>
      <c r="CR11" s="402"/>
      <c r="CS11" s="403"/>
      <c r="CT11" s="494" t="s">
        <v>109</v>
      </c>
      <c r="CU11" s="495"/>
      <c r="CV11" s="495"/>
      <c r="CW11" s="495"/>
      <c r="CX11" s="495"/>
      <c r="CY11" s="495"/>
      <c r="CZ11" s="495"/>
      <c r="DA11" s="496"/>
      <c r="DB11" s="494" t="s">
        <v>109</v>
      </c>
      <c r="DC11" s="495"/>
      <c r="DD11" s="495"/>
      <c r="DE11" s="495"/>
      <c r="DF11" s="495"/>
      <c r="DG11" s="495"/>
      <c r="DH11" s="495"/>
      <c r="DI11" s="496"/>
      <c r="DJ11" s="137"/>
      <c r="DK11" s="137"/>
      <c r="DL11" s="137"/>
      <c r="DM11" s="137"/>
      <c r="DN11" s="137"/>
      <c r="DO11" s="137"/>
    </row>
    <row r="12" spans="1:119" ht="18.75" customHeight="1">
      <c r="A12" s="138"/>
      <c r="B12" s="497" t="s">
        <v>111</v>
      </c>
      <c r="C12" s="498"/>
      <c r="D12" s="498"/>
      <c r="E12" s="498"/>
      <c r="F12" s="498"/>
      <c r="G12" s="498"/>
      <c r="H12" s="498"/>
      <c r="I12" s="498"/>
      <c r="J12" s="498"/>
      <c r="K12" s="499"/>
      <c r="L12" s="506" t="s">
        <v>112</v>
      </c>
      <c r="M12" s="507"/>
      <c r="N12" s="507"/>
      <c r="O12" s="507"/>
      <c r="P12" s="507"/>
      <c r="Q12" s="508"/>
      <c r="R12" s="509">
        <v>1242</v>
      </c>
      <c r="S12" s="510"/>
      <c r="T12" s="510"/>
      <c r="U12" s="510"/>
      <c r="V12" s="511"/>
      <c r="W12" s="512" t="s">
        <v>1</v>
      </c>
      <c r="X12" s="444"/>
      <c r="Y12" s="444"/>
      <c r="Z12" s="444"/>
      <c r="AA12" s="444"/>
      <c r="AB12" s="513"/>
      <c r="AC12" s="443" t="s">
        <v>113</v>
      </c>
      <c r="AD12" s="444"/>
      <c r="AE12" s="444"/>
      <c r="AF12" s="444"/>
      <c r="AG12" s="513"/>
      <c r="AH12" s="443" t="s">
        <v>114</v>
      </c>
      <c r="AI12" s="444"/>
      <c r="AJ12" s="444"/>
      <c r="AK12" s="444"/>
      <c r="AL12" s="514"/>
      <c r="AM12" s="461" t="s">
        <v>115</v>
      </c>
      <c r="AN12" s="366"/>
      <c r="AO12" s="366"/>
      <c r="AP12" s="366"/>
      <c r="AQ12" s="366"/>
      <c r="AR12" s="366"/>
      <c r="AS12" s="366"/>
      <c r="AT12" s="367"/>
      <c r="AU12" s="443" t="s">
        <v>116</v>
      </c>
      <c r="AV12" s="444"/>
      <c r="AW12" s="444"/>
      <c r="AX12" s="444"/>
      <c r="AY12" s="372" t="s">
        <v>117</v>
      </c>
      <c r="AZ12" s="373"/>
      <c r="BA12" s="373"/>
      <c r="BB12" s="373"/>
      <c r="BC12" s="373"/>
      <c r="BD12" s="373"/>
      <c r="BE12" s="373"/>
      <c r="BF12" s="373"/>
      <c r="BG12" s="373"/>
      <c r="BH12" s="373"/>
      <c r="BI12" s="373"/>
      <c r="BJ12" s="373"/>
      <c r="BK12" s="373"/>
      <c r="BL12" s="373"/>
      <c r="BM12" s="374"/>
      <c r="BN12" s="392" t="s">
        <v>118</v>
      </c>
      <c r="BO12" s="393"/>
      <c r="BP12" s="393"/>
      <c r="BQ12" s="393"/>
      <c r="BR12" s="393"/>
      <c r="BS12" s="393"/>
      <c r="BT12" s="393"/>
      <c r="BU12" s="394"/>
      <c r="BV12" s="392">
        <v>100000</v>
      </c>
      <c r="BW12" s="393"/>
      <c r="BX12" s="393"/>
      <c r="BY12" s="393"/>
      <c r="BZ12" s="393"/>
      <c r="CA12" s="393"/>
      <c r="CB12" s="393"/>
      <c r="CC12" s="394"/>
      <c r="CD12" s="401" t="s">
        <v>119</v>
      </c>
      <c r="CE12" s="402"/>
      <c r="CF12" s="402"/>
      <c r="CG12" s="402"/>
      <c r="CH12" s="402"/>
      <c r="CI12" s="402"/>
      <c r="CJ12" s="402"/>
      <c r="CK12" s="402"/>
      <c r="CL12" s="402"/>
      <c r="CM12" s="402"/>
      <c r="CN12" s="402"/>
      <c r="CO12" s="402"/>
      <c r="CP12" s="402"/>
      <c r="CQ12" s="402"/>
      <c r="CR12" s="402"/>
      <c r="CS12" s="403"/>
      <c r="CT12" s="494" t="s">
        <v>118</v>
      </c>
      <c r="CU12" s="495"/>
      <c r="CV12" s="495"/>
      <c r="CW12" s="495"/>
      <c r="CX12" s="495"/>
      <c r="CY12" s="495"/>
      <c r="CZ12" s="495"/>
      <c r="DA12" s="496"/>
      <c r="DB12" s="494" t="s">
        <v>118</v>
      </c>
      <c r="DC12" s="495"/>
      <c r="DD12" s="495"/>
      <c r="DE12" s="495"/>
      <c r="DF12" s="495"/>
      <c r="DG12" s="495"/>
      <c r="DH12" s="495"/>
      <c r="DI12" s="496"/>
      <c r="DJ12" s="137"/>
      <c r="DK12" s="137"/>
      <c r="DL12" s="137"/>
      <c r="DM12" s="137"/>
      <c r="DN12" s="137"/>
      <c r="DO12" s="137"/>
    </row>
    <row r="13" spans="1:119" ht="18.75" customHeight="1">
      <c r="A13" s="138"/>
      <c r="B13" s="500"/>
      <c r="C13" s="501"/>
      <c r="D13" s="501"/>
      <c r="E13" s="501"/>
      <c r="F13" s="501"/>
      <c r="G13" s="501"/>
      <c r="H13" s="501"/>
      <c r="I13" s="501"/>
      <c r="J13" s="501"/>
      <c r="K13" s="502"/>
      <c r="L13" s="148"/>
      <c r="M13" s="484" t="s">
        <v>120</v>
      </c>
      <c r="N13" s="485"/>
      <c r="O13" s="485"/>
      <c r="P13" s="485"/>
      <c r="Q13" s="486"/>
      <c r="R13" s="487">
        <v>1128</v>
      </c>
      <c r="S13" s="488"/>
      <c r="T13" s="488"/>
      <c r="U13" s="488"/>
      <c r="V13" s="489"/>
      <c r="W13" s="472" t="s">
        <v>121</v>
      </c>
      <c r="X13" s="407"/>
      <c r="Y13" s="407"/>
      <c r="Z13" s="407"/>
      <c r="AA13" s="407"/>
      <c r="AB13" s="408"/>
      <c r="AC13" s="368">
        <v>76</v>
      </c>
      <c r="AD13" s="369"/>
      <c r="AE13" s="369"/>
      <c r="AF13" s="369"/>
      <c r="AG13" s="370"/>
      <c r="AH13" s="368">
        <v>96</v>
      </c>
      <c r="AI13" s="369"/>
      <c r="AJ13" s="369"/>
      <c r="AK13" s="369"/>
      <c r="AL13" s="371"/>
      <c r="AM13" s="461" t="s">
        <v>122</v>
      </c>
      <c r="AN13" s="366"/>
      <c r="AO13" s="366"/>
      <c r="AP13" s="366"/>
      <c r="AQ13" s="366"/>
      <c r="AR13" s="366"/>
      <c r="AS13" s="366"/>
      <c r="AT13" s="367"/>
      <c r="AU13" s="443" t="s">
        <v>123</v>
      </c>
      <c r="AV13" s="444"/>
      <c r="AW13" s="444"/>
      <c r="AX13" s="444"/>
      <c r="AY13" s="372" t="s">
        <v>124</v>
      </c>
      <c r="AZ13" s="373"/>
      <c r="BA13" s="373"/>
      <c r="BB13" s="373"/>
      <c r="BC13" s="373"/>
      <c r="BD13" s="373"/>
      <c r="BE13" s="373"/>
      <c r="BF13" s="373"/>
      <c r="BG13" s="373"/>
      <c r="BH13" s="373"/>
      <c r="BI13" s="373"/>
      <c r="BJ13" s="373"/>
      <c r="BK13" s="373"/>
      <c r="BL13" s="373"/>
      <c r="BM13" s="374"/>
      <c r="BN13" s="392">
        <v>37472</v>
      </c>
      <c r="BO13" s="393"/>
      <c r="BP13" s="393"/>
      <c r="BQ13" s="393"/>
      <c r="BR13" s="393"/>
      <c r="BS13" s="393"/>
      <c r="BT13" s="393"/>
      <c r="BU13" s="394"/>
      <c r="BV13" s="392">
        <v>-68057</v>
      </c>
      <c r="BW13" s="393"/>
      <c r="BX13" s="393"/>
      <c r="BY13" s="393"/>
      <c r="BZ13" s="393"/>
      <c r="CA13" s="393"/>
      <c r="CB13" s="393"/>
      <c r="CC13" s="394"/>
      <c r="CD13" s="401" t="s">
        <v>125</v>
      </c>
      <c r="CE13" s="402"/>
      <c r="CF13" s="402"/>
      <c r="CG13" s="402"/>
      <c r="CH13" s="402"/>
      <c r="CI13" s="402"/>
      <c r="CJ13" s="402"/>
      <c r="CK13" s="402"/>
      <c r="CL13" s="402"/>
      <c r="CM13" s="402"/>
      <c r="CN13" s="402"/>
      <c r="CO13" s="402"/>
      <c r="CP13" s="402"/>
      <c r="CQ13" s="402"/>
      <c r="CR13" s="402"/>
      <c r="CS13" s="403"/>
      <c r="CT13" s="362">
        <v>6</v>
      </c>
      <c r="CU13" s="363"/>
      <c r="CV13" s="363"/>
      <c r="CW13" s="363"/>
      <c r="CX13" s="363"/>
      <c r="CY13" s="363"/>
      <c r="CZ13" s="363"/>
      <c r="DA13" s="364"/>
      <c r="DB13" s="362">
        <v>6.2</v>
      </c>
      <c r="DC13" s="363"/>
      <c r="DD13" s="363"/>
      <c r="DE13" s="363"/>
      <c r="DF13" s="363"/>
      <c r="DG13" s="363"/>
      <c r="DH13" s="363"/>
      <c r="DI13" s="364"/>
      <c r="DJ13" s="137"/>
      <c r="DK13" s="137"/>
      <c r="DL13" s="137"/>
      <c r="DM13" s="137"/>
      <c r="DN13" s="137"/>
      <c r="DO13" s="137"/>
    </row>
    <row r="14" spans="1:119" ht="18.75" customHeight="1" thickBot="1">
      <c r="A14" s="138"/>
      <c r="B14" s="500"/>
      <c r="C14" s="501"/>
      <c r="D14" s="501"/>
      <c r="E14" s="501"/>
      <c r="F14" s="501"/>
      <c r="G14" s="501"/>
      <c r="H14" s="501"/>
      <c r="I14" s="501"/>
      <c r="J14" s="501"/>
      <c r="K14" s="502"/>
      <c r="L14" s="477" t="s">
        <v>126</v>
      </c>
      <c r="M14" s="492"/>
      <c r="N14" s="492"/>
      <c r="O14" s="492"/>
      <c r="P14" s="492"/>
      <c r="Q14" s="493"/>
      <c r="R14" s="487">
        <v>1218</v>
      </c>
      <c r="S14" s="488"/>
      <c r="T14" s="488"/>
      <c r="U14" s="488"/>
      <c r="V14" s="489"/>
      <c r="W14" s="490"/>
      <c r="X14" s="410"/>
      <c r="Y14" s="410"/>
      <c r="Z14" s="410"/>
      <c r="AA14" s="410"/>
      <c r="AB14" s="411"/>
      <c r="AC14" s="480">
        <v>8.9</v>
      </c>
      <c r="AD14" s="481"/>
      <c r="AE14" s="481"/>
      <c r="AF14" s="481"/>
      <c r="AG14" s="482"/>
      <c r="AH14" s="480">
        <v>8.1999999999999993</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127</v>
      </c>
      <c r="CE14" s="399"/>
      <c r="CF14" s="399"/>
      <c r="CG14" s="399"/>
      <c r="CH14" s="399"/>
      <c r="CI14" s="399"/>
      <c r="CJ14" s="399"/>
      <c r="CK14" s="399"/>
      <c r="CL14" s="399"/>
      <c r="CM14" s="399"/>
      <c r="CN14" s="399"/>
      <c r="CO14" s="399"/>
      <c r="CP14" s="399"/>
      <c r="CQ14" s="399"/>
      <c r="CR14" s="399"/>
      <c r="CS14" s="400"/>
      <c r="CT14" s="491">
        <v>7.7</v>
      </c>
      <c r="CU14" s="451"/>
      <c r="CV14" s="451"/>
      <c r="CW14" s="451"/>
      <c r="CX14" s="451"/>
      <c r="CY14" s="451"/>
      <c r="CZ14" s="451"/>
      <c r="DA14" s="452"/>
      <c r="DB14" s="491">
        <v>5.8</v>
      </c>
      <c r="DC14" s="451"/>
      <c r="DD14" s="451"/>
      <c r="DE14" s="451"/>
      <c r="DF14" s="451"/>
      <c r="DG14" s="451"/>
      <c r="DH14" s="451"/>
      <c r="DI14" s="452"/>
      <c r="DJ14" s="137"/>
      <c r="DK14" s="137"/>
      <c r="DL14" s="137"/>
      <c r="DM14" s="137"/>
      <c r="DN14" s="137"/>
      <c r="DO14" s="137"/>
    </row>
    <row r="15" spans="1:119" ht="18.75" customHeight="1">
      <c r="A15" s="138"/>
      <c r="B15" s="500"/>
      <c r="C15" s="501"/>
      <c r="D15" s="501"/>
      <c r="E15" s="501"/>
      <c r="F15" s="501"/>
      <c r="G15" s="501"/>
      <c r="H15" s="501"/>
      <c r="I15" s="501"/>
      <c r="J15" s="501"/>
      <c r="K15" s="502"/>
      <c r="L15" s="148"/>
      <c r="M15" s="484" t="s">
        <v>120</v>
      </c>
      <c r="N15" s="485"/>
      <c r="O15" s="485"/>
      <c r="P15" s="485"/>
      <c r="Q15" s="486"/>
      <c r="R15" s="487">
        <v>1147</v>
      </c>
      <c r="S15" s="488"/>
      <c r="T15" s="488"/>
      <c r="U15" s="488"/>
      <c r="V15" s="489"/>
      <c r="W15" s="472" t="s">
        <v>128</v>
      </c>
      <c r="X15" s="407"/>
      <c r="Y15" s="407"/>
      <c r="Z15" s="407"/>
      <c r="AA15" s="407"/>
      <c r="AB15" s="408"/>
      <c r="AC15" s="368">
        <v>241</v>
      </c>
      <c r="AD15" s="369"/>
      <c r="AE15" s="369"/>
      <c r="AF15" s="369"/>
      <c r="AG15" s="370"/>
      <c r="AH15" s="368">
        <v>319</v>
      </c>
      <c r="AI15" s="369"/>
      <c r="AJ15" s="369"/>
      <c r="AK15" s="369"/>
      <c r="AL15" s="371"/>
      <c r="AM15" s="461"/>
      <c r="AN15" s="366"/>
      <c r="AO15" s="366"/>
      <c r="AP15" s="366"/>
      <c r="AQ15" s="366"/>
      <c r="AR15" s="366"/>
      <c r="AS15" s="366"/>
      <c r="AT15" s="367"/>
      <c r="AU15" s="443"/>
      <c r="AV15" s="444"/>
      <c r="AW15" s="444"/>
      <c r="AX15" s="444"/>
      <c r="AY15" s="384" t="s">
        <v>129</v>
      </c>
      <c r="AZ15" s="385"/>
      <c r="BA15" s="385"/>
      <c r="BB15" s="385"/>
      <c r="BC15" s="385"/>
      <c r="BD15" s="385"/>
      <c r="BE15" s="385"/>
      <c r="BF15" s="385"/>
      <c r="BG15" s="385"/>
      <c r="BH15" s="385"/>
      <c r="BI15" s="385"/>
      <c r="BJ15" s="385"/>
      <c r="BK15" s="385"/>
      <c r="BL15" s="385"/>
      <c r="BM15" s="386"/>
      <c r="BN15" s="387">
        <v>308669</v>
      </c>
      <c r="BO15" s="388"/>
      <c r="BP15" s="388"/>
      <c r="BQ15" s="388"/>
      <c r="BR15" s="388"/>
      <c r="BS15" s="388"/>
      <c r="BT15" s="388"/>
      <c r="BU15" s="389"/>
      <c r="BV15" s="387">
        <v>306181</v>
      </c>
      <c r="BW15" s="388"/>
      <c r="BX15" s="388"/>
      <c r="BY15" s="388"/>
      <c r="BZ15" s="388"/>
      <c r="CA15" s="388"/>
      <c r="CB15" s="388"/>
      <c r="CC15" s="389"/>
      <c r="CD15" s="474" t="s">
        <v>130</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00"/>
      <c r="C16" s="501"/>
      <c r="D16" s="501"/>
      <c r="E16" s="501"/>
      <c r="F16" s="501"/>
      <c r="G16" s="501"/>
      <c r="H16" s="501"/>
      <c r="I16" s="501"/>
      <c r="J16" s="501"/>
      <c r="K16" s="502"/>
      <c r="L16" s="477" t="s">
        <v>131</v>
      </c>
      <c r="M16" s="478"/>
      <c r="N16" s="478"/>
      <c r="O16" s="478"/>
      <c r="P16" s="478"/>
      <c r="Q16" s="479"/>
      <c r="R16" s="469" t="s">
        <v>132</v>
      </c>
      <c r="S16" s="470"/>
      <c r="T16" s="470"/>
      <c r="U16" s="470"/>
      <c r="V16" s="471"/>
      <c r="W16" s="490"/>
      <c r="X16" s="410"/>
      <c r="Y16" s="410"/>
      <c r="Z16" s="410"/>
      <c r="AA16" s="410"/>
      <c r="AB16" s="411"/>
      <c r="AC16" s="480">
        <v>28.3</v>
      </c>
      <c r="AD16" s="481"/>
      <c r="AE16" s="481"/>
      <c r="AF16" s="481"/>
      <c r="AG16" s="482"/>
      <c r="AH16" s="480">
        <v>27.3</v>
      </c>
      <c r="AI16" s="481"/>
      <c r="AJ16" s="481"/>
      <c r="AK16" s="481"/>
      <c r="AL16" s="483"/>
      <c r="AM16" s="461"/>
      <c r="AN16" s="366"/>
      <c r="AO16" s="366"/>
      <c r="AP16" s="366"/>
      <c r="AQ16" s="366"/>
      <c r="AR16" s="366"/>
      <c r="AS16" s="366"/>
      <c r="AT16" s="367"/>
      <c r="AU16" s="443"/>
      <c r="AV16" s="444"/>
      <c r="AW16" s="444"/>
      <c r="AX16" s="444"/>
      <c r="AY16" s="372" t="s">
        <v>133</v>
      </c>
      <c r="AZ16" s="373"/>
      <c r="BA16" s="373"/>
      <c r="BB16" s="373"/>
      <c r="BC16" s="373"/>
      <c r="BD16" s="373"/>
      <c r="BE16" s="373"/>
      <c r="BF16" s="373"/>
      <c r="BG16" s="373"/>
      <c r="BH16" s="373"/>
      <c r="BI16" s="373"/>
      <c r="BJ16" s="373"/>
      <c r="BK16" s="373"/>
      <c r="BL16" s="373"/>
      <c r="BM16" s="374"/>
      <c r="BN16" s="392">
        <v>1545606</v>
      </c>
      <c r="BO16" s="393"/>
      <c r="BP16" s="393"/>
      <c r="BQ16" s="393"/>
      <c r="BR16" s="393"/>
      <c r="BS16" s="393"/>
      <c r="BT16" s="393"/>
      <c r="BU16" s="394"/>
      <c r="BV16" s="392">
        <v>1470586</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c r="A17" s="138"/>
      <c r="B17" s="503"/>
      <c r="C17" s="504"/>
      <c r="D17" s="504"/>
      <c r="E17" s="504"/>
      <c r="F17" s="504"/>
      <c r="G17" s="504"/>
      <c r="H17" s="504"/>
      <c r="I17" s="504"/>
      <c r="J17" s="504"/>
      <c r="K17" s="505"/>
      <c r="L17" s="153"/>
      <c r="M17" s="466" t="s">
        <v>134</v>
      </c>
      <c r="N17" s="467"/>
      <c r="O17" s="467"/>
      <c r="P17" s="467"/>
      <c r="Q17" s="468"/>
      <c r="R17" s="469" t="s">
        <v>135</v>
      </c>
      <c r="S17" s="470"/>
      <c r="T17" s="470"/>
      <c r="U17" s="470"/>
      <c r="V17" s="471"/>
      <c r="W17" s="472" t="s">
        <v>136</v>
      </c>
      <c r="X17" s="407"/>
      <c r="Y17" s="407"/>
      <c r="Z17" s="407"/>
      <c r="AA17" s="407"/>
      <c r="AB17" s="408"/>
      <c r="AC17" s="368">
        <v>534</v>
      </c>
      <c r="AD17" s="369"/>
      <c r="AE17" s="369"/>
      <c r="AF17" s="369"/>
      <c r="AG17" s="370"/>
      <c r="AH17" s="368">
        <v>750</v>
      </c>
      <c r="AI17" s="369"/>
      <c r="AJ17" s="369"/>
      <c r="AK17" s="369"/>
      <c r="AL17" s="371"/>
      <c r="AM17" s="461"/>
      <c r="AN17" s="366"/>
      <c r="AO17" s="366"/>
      <c r="AP17" s="366"/>
      <c r="AQ17" s="366"/>
      <c r="AR17" s="366"/>
      <c r="AS17" s="366"/>
      <c r="AT17" s="367"/>
      <c r="AU17" s="443"/>
      <c r="AV17" s="444"/>
      <c r="AW17" s="444"/>
      <c r="AX17" s="444"/>
      <c r="AY17" s="372" t="s">
        <v>137</v>
      </c>
      <c r="AZ17" s="373"/>
      <c r="BA17" s="373"/>
      <c r="BB17" s="373"/>
      <c r="BC17" s="373"/>
      <c r="BD17" s="373"/>
      <c r="BE17" s="373"/>
      <c r="BF17" s="373"/>
      <c r="BG17" s="373"/>
      <c r="BH17" s="373"/>
      <c r="BI17" s="373"/>
      <c r="BJ17" s="373"/>
      <c r="BK17" s="373"/>
      <c r="BL17" s="373"/>
      <c r="BM17" s="374"/>
      <c r="BN17" s="392">
        <v>393592</v>
      </c>
      <c r="BO17" s="393"/>
      <c r="BP17" s="393"/>
      <c r="BQ17" s="393"/>
      <c r="BR17" s="393"/>
      <c r="BS17" s="393"/>
      <c r="BT17" s="393"/>
      <c r="BU17" s="394"/>
      <c r="BV17" s="392">
        <v>391595</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62">
        <v>571.41</v>
      </c>
      <c r="M18" s="462"/>
      <c r="N18" s="462"/>
      <c r="O18" s="462"/>
      <c r="P18" s="462"/>
      <c r="Q18" s="462"/>
      <c r="R18" s="463"/>
      <c r="S18" s="463"/>
      <c r="T18" s="463"/>
      <c r="U18" s="463"/>
      <c r="V18" s="464"/>
      <c r="W18" s="459"/>
      <c r="X18" s="460"/>
      <c r="Y18" s="460"/>
      <c r="Z18" s="460"/>
      <c r="AA18" s="460"/>
      <c r="AB18" s="473"/>
      <c r="AC18" s="356">
        <v>62.7</v>
      </c>
      <c r="AD18" s="357"/>
      <c r="AE18" s="357"/>
      <c r="AF18" s="357"/>
      <c r="AG18" s="465"/>
      <c r="AH18" s="356">
        <v>64.3</v>
      </c>
      <c r="AI18" s="357"/>
      <c r="AJ18" s="357"/>
      <c r="AK18" s="357"/>
      <c r="AL18" s="358"/>
      <c r="AM18" s="461"/>
      <c r="AN18" s="366"/>
      <c r="AO18" s="366"/>
      <c r="AP18" s="366"/>
      <c r="AQ18" s="366"/>
      <c r="AR18" s="366"/>
      <c r="AS18" s="366"/>
      <c r="AT18" s="367"/>
      <c r="AU18" s="443"/>
      <c r="AV18" s="444"/>
      <c r="AW18" s="444"/>
      <c r="AX18" s="444"/>
      <c r="AY18" s="372" t="s">
        <v>139</v>
      </c>
      <c r="AZ18" s="373"/>
      <c r="BA18" s="373"/>
      <c r="BB18" s="373"/>
      <c r="BC18" s="373"/>
      <c r="BD18" s="373"/>
      <c r="BE18" s="373"/>
      <c r="BF18" s="373"/>
      <c r="BG18" s="373"/>
      <c r="BH18" s="373"/>
      <c r="BI18" s="373"/>
      <c r="BJ18" s="373"/>
      <c r="BK18" s="373"/>
      <c r="BL18" s="373"/>
      <c r="BM18" s="374"/>
      <c r="BN18" s="392">
        <v>1532608</v>
      </c>
      <c r="BO18" s="393"/>
      <c r="BP18" s="393"/>
      <c r="BQ18" s="393"/>
      <c r="BR18" s="393"/>
      <c r="BS18" s="393"/>
      <c r="BT18" s="393"/>
      <c r="BU18" s="394"/>
      <c r="BV18" s="392">
        <v>1459192</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48">
        <v>2</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141</v>
      </c>
      <c r="AZ19" s="373"/>
      <c r="BA19" s="373"/>
      <c r="BB19" s="373"/>
      <c r="BC19" s="373"/>
      <c r="BD19" s="373"/>
      <c r="BE19" s="373"/>
      <c r="BF19" s="373"/>
      <c r="BG19" s="373"/>
      <c r="BH19" s="373"/>
      <c r="BI19" s="373"/>
      <c r="BJ19" s="373"/>
      <c r="BK19" s="373"/>
      <c r="BL19" s="373"/>
      <c r="BM19" s="374"/>
      <c r="BN19" s="392">
        <v>1946905</v>
      </c>
      <c r="BO19" s="393"/>
      <c r="BP19" s="393"/>
      <c r="BQ19" s="393"/>
      <c r="BR19" s="393"/>
      <c r="BS19" s="393"/>
      <c r="BT19" s="393"/>
      <c r="BU19" s="394"/>
      <c r="BV19" s="392">
        <v>1927326</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48">
        <v>704</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c r="A21" s="138"/>
      <c r="B21" s="423" t="s">
        <v>143</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c r="A22" s="138"/>
      <c r="B22" s="426" t="s">
        <v>144</v>
      </c>
      <c r="C22" s="427"/>
      <c r="D22" s="428"/>
      <c r="E22" s="435" t="s">
        <v>1</v>
      </c>
      <c r="F22" s="407"/>
      <c r="G22" s="407"/>
      <c r="H22" s="407"/>
      <c r="I22" s="407"/>
      <c r="J22" s="407"/>
      <c r="K22" s="408"/>
      <c r="L22" s="435" t="s">
        <v>145</v>
      </c>
      <c r="M22" s="407"/>
      <c r="N22" s="407"/>
      <c r="O22" s="407"/>
      <c r="P22" s="408"/>
      <c r="Q22" s="417" t="s">
        <v>146</v>
      </c>
      <c r="R22" s="418"/>
      <c r="S22" s="418"/>
      <c r="T22" s="418"/>
      <c r="U22" s="418"/>
      <c r="V22" s="436"/>
      <c r="W22" s="438" t="s">
        <v>147</v>
      </c>
      <c r="X22" s="427"/>
      <c r="Y22" s="428"/>
      <c r="Z22" s="435" t="s">
        <v>1</v>
      </c>
      <c r="AA22" s="407"/>
      <c r="AB22" s="407"/>
      <c r="AC22" s="407"/>
      <c r="AD22" s="407"/>
      <c r="AE22" s="407"/>
      <c r="AF22" s="407"/>
      <c r="AG22" s="408"/>
      <c r="AH22" s="406" t="s">
        <v>148</v>
      </c>
      <c r="AI22" s="407"/>
      <c r="AJ22" s="407"/>
      <c r="AK22" s="407"/>
      <c r="AL22" s="408"/>
      <c r="AM22" s="406" t="s">
        <v>149</v>
      </c>
      <c r="AN22" s="412"/>
      <c r="AO22" s="412"/>
      <c r="AP22" s="412"/>
      <c r="AQ22" s="412"/>
      <c r="AR22" s="413"/>
      <c r="AS22" s="417" t="s">
        <v>146</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150</v>
      </c>
      <c r="AZ23" s="385"/>
      <c r="BA23" s="385"/>
      <c r="BB23" s="385"/>
      <c r="BC23" s="385"/>
      <c r="BD23" s="385"/>
      <c r="BE23" s="385"/>
      <c r="BF23" s="385"/>
      <c r="BG23" s="385"/>
      <c r="BH23" s="385"/>
      <c r="BI23" s="385"/>
      <c r="BJ23" s="385"/>
      <c r="BK23" s="385"/>
      <c r="BL23" s="385"/>
      <c r="BM23" s="386"/>
      <c r="BN23" s="392">
        <v>3106076</v>
      </c>
      <c r="BO23" s="393"/>
      <c r="BP23" s="393"/>
      <c r="BQ23" s="393"/>
      <c r="BR23" s="393"/>
      <c r="BS23" s="393"/>
      <c r="BT23" s="393"/>
      <c r="BU23" s="394"/>
      <c r="BV23" s="392">
        <v>3137916</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c r="A24" s="138"/>
      <c r="B24" s="429"/>
      <c r="C24" s="430"/>
      <c r="D24" s="431"/>
      <c r="E24" s="365" t="s">
        <v>151</v>
      </c>
      <c r="F24" s="366"/>
      <c r="G24" s="366"/>
      <c r="H24" s="366"/>
      <c r="I24" s="366"/>
      <c r="J24" s="366"/>
      <c r="K24" s="367"/>
      <c r="L24" s="368">
        <v>1</v>
      </c>
      <c r="M24" s="369"/>
      <c r="N24" s="369"/>
      <c r="O24" s="369"/>
      <c r="P24" s="370"/>
      <c r="Q24" s="368">
        <v>6480</v>
      </c>
      <c r="R24" s="369"/>
      <c r="S24" s="369"/>
      <c r="T24" s="369"/>
      <c r="U24" s="369"/>
      <c r="V24" s="370"/>
      <c r="W24" s="439"/>
      <c r="X24" s="430"/>
      <c r="Y24" s="431"/>
      <c r="Z24" s="365" t="s">
        <v>152</v>
      </c>
      <c r="AA24" s="366"/>
      <c r="AB24" s="366"/>
      <c r="AC24" s="366"/>
      <c r="AD24" s="366"/>
      <c r="AE24" s="366"/>
      <c r="AF24" s="366"/>
      <c r="AG24" s="367"/>
      <c r="AH24" s="368">
        <v>46</v>
      </c>
      <c r="AI24" s="369"/>
      <c r="AJ24" s="369"/>
      <c r="AK24" s="369"/>
      <c r="AL24" s="370"/>
      <c r="AM24" s="368">
        <v>143014</v>
      </c>
      <c r="AN24" s="369"/>
      <c r="AO24" s="369"/>
      <c r="AP24" s="369"/>
      <c r="AQ24" s="369"/>
      <c r="AR24" s="370"/>
      <c r="AS24" s="368">
        <v>3109</v>
      </c>
      <c r="AT24" s="369"/>
      <c r="AU24" s="369"/>
      <c r="AV24" s="369"/>
      <c r="AW24" s="369"/>
      <c r="AX24" s="371"/>
      <c r="AY24" s="359" t="s">
        <v>153</v>
      </c>
      <c r="AZ24" s="360"/>
      <c r="BA24" s="360"/>
      <c r="BB24" s="360"/>
      <c r="BC24" s="360"/>
      <c r="BD24" s="360"/>
      <c r="BE24" s="360"/>
      <c r="BF24" s="360"/>
      <c r="BG24" s="360"/>
      <c r="BH24" s="360"/>
      <c r="BI24" s="360"/>
      <c r="BJ24" s="360"/>
      <c r="BK24" s="360"/>
      <c r="BL24" s="360"/>
      <c r="BM24" s="361"/>
      <c r="BN24" s="392">
        <v>2907400</v>
      </c>
      <c r="BO24" s="393"/>
      <c r="BP24" s="393"/>
      <c r="BQ24" s="393"/>
      <c r="BR24" s="393"/>
      <c r="BS24" s="393"/>
      <c r="BT24" s="393"/>
      <c r="BU24" s="394"/>
      <c r="BV24" s="392">
        <v>2915146</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c r="A25" s="138"/>
      <c r="B25" s="429"/>
      <c r="C25" s="430"/>
      <c r="D25" s="431"/>
      <c r="E25" s="365" t="s">
        <v>154</v>
      </c>
      <c r="F25" s="366"/>
      <c r="G25" s="366"/>
      <c r="H25" s="366"/>
      <c r="I25" s="366"/>
      <c r="J25" s="366"/>
      <c r="K25" s="367"/>
      <c r="L25" s="368">
        <v>1</v>
      </c>
      <c r="M25" s="369"/>
      <c r="N25" s="369"/>
      <c r="O25" s="369"/>
      <c r="P25" s="370"/>
      <c r="Q25" s="368">
        <v>5620</v>
      </c>
      <c r="R25" s="369"/>
      <c r="S25" s="369"/>
      <c r="T25" s="369"/>
      <c r="U25" s="369"/>
      <c r="V25" s="370"/>
      <c r="W25" s="439"/>
      <c r="X25" s="430"/>
      <c r="Y25" s="431"/>
      <c r="Z25" s="365" t="s">
        <v>155</v>
      </c>
      <c r="AA25" s="366"/>
      <c r="AB25" s="366"/>
      <c r="AC25" s="366"/>
      <c r="AD25" s="366"/>
      <c r="AE25" s="366"/>
      <c r="AF25" s="366"/>
      <c r="AG25" s="367"/>
      <c r="AH25" s="368" t="s">
        <v>118</v>
      </c>
      <c r="AI25" s="369"/>
      <c r="AJ25" s="369"/>
      <c r="AK25" s="369"/>
      <c r="AL25" s="370"/>
      <c r="AM25" s="368" t="s">
        <v>118</v>
      </c>
      <c r="AN25" s="369"/>
      <c r="AO25" s="369"/>
      <c r="AP25" s="369"/>
      <c r="AQ25" s="369"/>
      <c r="AR25" s="370"/>
      <c r="AS25" s="368" t="s">
        <v>118</v>
      </c>
      <c r="AT25" s="369"/>
      <c r="AU25" s="369"/>
      <c r="AV25" s="369"/>
      <c r="AW25" s="369"/>
      <c r="AX25" s="371"/>
      <c r="AY25" s="384" t="s">
        <v>156</v>
      </c>
      <c r="AZ25" s="385"/>
      <c r="BA25" s="385"/>
      <c r="BB25" s="385"/>
      <c r="BC25" s="385"/>
      <c r="BD25" s="385"/>
      <c r="BE25" s="385"/>
      <c r="BF25" s="385"/>
      <c r="BG25" s="385"/>
      <c r="BH25" s="385"/>
      <c r="BI25" s="385"/>
      <c r="BJ25" s="385"/>
      <c r="BK25" s="385"/>
      <c r="BL25" s="385"/>
      <c r="BM25" s="386"/>
      <c r="BN25" s="387">
        <v>131130</v>
      </c>
      <c r="BO25" s="388"/>
      <c r="BP25" s="388"/>
      <c r="BQ25" s="388"/>
      <c r="BR25" s="388"/>
      <c r="BS25" s="388"/>
      <c r="BT25" s="388"/>
      <c r="BU25" s="389"/>
      <c r="BV25" s="387">
        <v>181289</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c r="A26" s="138"/>
      <c r="B26" s="429"/>
      <c r="C26" s="430"/>
      <c r="D26" s="431"/>
      <c r="E26" s="365" t="s">
        <v>157</v>
      </c>
      <c r="F26" s="366"/>
      <c r="G26" s="366"/>
      <c r="H26" s="366"/>
      <c r="I26" s="366"/>
      <c r="J26" s="366"/>
      <c r="K26" s="367"/>
      <c r="L26" s="368">
        <v>1</v>
      </c>
      <c r="M26" s="369"/>
      <c r="N26" s="369"/>
      <c r="O26" s="369"/>
      <c r="P26" s="370"/>
      <c r="Q26" s="368">
        <v>5390</v>
      </c>
      <c r="R26" s="369"/>
      <c r="S26" s="369"/>
      <c r="T26" s="369"/>
      <c r="U26" s="369"/>
      <c r="V26" s="370"/>
      <c r="W26" s="439"/>
      <c r="X26" s="430"/>
      <c r="Y26" s="431"/>
      <c r="Z26" s="365" t="s">
        <v>158</v>
      </c>
      <c r="AA26" s="404"/>
      <c r="AB26" s="404"/>
      <c r="AC26" s="404"/>
      <c r="AD26" s="404"/>
      <c r="AE26" s="404"/>
      <c r="AF26" s="404"/>
      <c r="AG26" s="405"/>
      <c r="AH26" s="368" t="s">
        <v>118</v>
      </c>
      <c r="AI26" s="369"/>
      <c r="AJ26" s="369"/>
      <c r="AK26" s="369"/>
      <c r="AL26" s="370"/>
      <c r="AM26" s="368" t="s">
        <v>118</v>
      </c>
      <c r="AN26" s="369"/>
      <c r="AO26" s="369"/>
      <c r="AP26" s="369"/>
      <c r="AQ26" s="369"/>
      <c r="AR26" s="370"/>
      <c r="AS26" s="368" t="s">
        <v>118</v>
      </c>
      <c r="AT26" s="369"/>
      <c r="AU26" s="369"/>
      <c r="AV26" s="369"/>
      <c r="AW26" s="369"/>
      <c r="AX26" s="371"/>
      <c r="AY26" s="401" t="s">
        <v>159</v>
      </c>
      <c r="AZ26" s="402"/>
      <c r="BA26" s="402"/>
      <c r="BB26" s="402"/>
      <c r="BC26" s="402"/>
      <c r="BD26" s="402"/>
      <c r="BE26" s="402"/>
      <c r="BF26" s="402"/>
      <c r="BG26" s="402"/>
      <c r="BH26" s="402"/>
      <c r="BI26" s="402"/>
      <c r="BJ26" s="402"/>
      <c r="BK26" s="402"/>
      <c r="BL26" s="402"/>
      <c r="BM26" s="403"/>
      <c r="BN26" s="392" t="s">
        <v>118</v>
      </c>
      <c r="BO26" s="393"/>
      <c r="BP26" s="393"/>
      <c r="BQ26" s="393"/>
      <c r="BR26" s="393"/>
      <c r="BS26" s="393"/>
      <c r="BT26" s="393"/>
      <c r="BU26" s="394"/>
      <c r="BV26" s="392" t="s">
        <v>118</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c r="A27" s="138"/>
      <c r="B27" s="429"/>
      <c r="C27" s="430"/>
      <c r="D27" s="431"/>
      <c r="E27" s="365" t="s">
        <v>160</v>
      </c>
      <c r="F27" s="366"/>
      <c r="G27" s="366"/>
      <c r="H27" s="366"/>
      <c r="I27" s="366"/>
      <c r="J27" s="366"/>
      <c r="K27" s="367"/>
      <c r="L27" s="368">
        <v>1</v>
      </c>
      <c r="M27" s="369"/>
      <c r="N27" s="369"/>
      <c r="O27" s="369"/>
      <c r="P27" s="370"/>
      <c r="Q27" s="368">
        <v>2250</v>
      </c>
      <c r="R27" s="369"/>
      <c r="S27" s="369"/>
      <c r="T27" s="369"/>
      <c r="U27" s="369"/>
      <c r="V27" s="370"/>
      <c r="W27" s="439"/>
      <c r="X27" s="430"/>
      <c r="Y27" s="431"/>
      <c r="Z27" s="365" t="s">
        <v>161</v>
      </c>
      <c r="AA27" s="366"/>
      <c r="AB27" s="366"/>
      <c r="AC27" s="366"/>
      <c r="AD27" s="366"/>
      <c r="AE27" s="366"/>
      <c r="AF27" s="366"/>
      <c r="AG27" s="367"/>
      <c r="AH27" s="368" t="s">
        <v>118</v>
      </c>
      <c r="AI27" s="369"/>
      <c r="AJ27" s="369"/>
      <c r="AK27" s="369"/>
      <c r="AL27" s="370"/>
      <c r="AM27" s="368" t="s">
        <v>118</v>
      </c>
      <c r="AN27" s="369"/>
      <c r="AO27" s="369"/>
      <c r="AP27" s="369"/>
      <c r="AQ27" s="369"/>
      <c r="AR27" s="370"/>
      <c r="AS27" s="368" t="s">
        <v>118</v>
      </c>
      <c r="AT27" s="369"/>
      <c r="AU27" s="369"/>
      <c r="AV27" s="369"/>
      <c r="AW27" s="369"/>
      <c r="AX27" s="371"/>
      <c r="AY27" s="398" t="s">
        <v>162</v>
      </c>
      <c r="AZ27" s="399"/>
      <c r="BA27" s="399"/>
      <c r="BB27" s="399"/>
      <c r="BC27" s="399"/>
      <c r="BD27" s="399"/>
      <c r="BE27" s="399"/>
      <c r="BF27" s="399"/>
      <c r="BG27" s="399"/>
      <c r="BH27" s="399"/>
      <c r="BI27" s="399"/>
      <c r="BJ27" s="399"/>
      <c r="BK27" s="399"/>
      <c r="BL27" s="399"/>
      <c r="BM27" s="400"/>
      <c r="BN27" s="395" t="s">
        <v>118</v>
      </c>
      <c r="BO27" s="396"/>
      <c r="BP27" s="396"/>
      <c r="BQ27" s="396"/>
      <c r="BR27" s="396"/>
      <c r="BS27" s="396"/>
      <c r="BT27" s="396"/>
      <c r="BU27" s="397"/>
      <c r="BV27" s="395" t="s">
        <v>118</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c r="A28" s="138"/>
      <c r="B28" s="429"/>
      <c r="C28" s="430"/>
      <c r="D28" s="431"/>
      <c r="E28" s="365" t="s">
        <v>163</v>
      </c>
      <c r="F28" s="366"/>
      <c r="G28" s="366"/>
      <c r="H28" s="366"/>
      <c r="I28" s="366"/>
      <c r="J28" s="366"/>
      <c r="K28" s="367"/>
      <c r="L28" s="368">
        <v>1</v>
      </c>
      <c r="M28" s="369"/>
      <c r="N28" s="369"/>
      <c r="O28" s="369"/>
      <c r="P28" s="370"/>
      <c r="Q28" s="368">
        <v>1700</v>
      </c>
      <c r="R28" s="369"/>
      <c r="S28" s="369"/>
      <c r="T28" s="369"/>
      <c r="U28" s="369"/>
      <c r="V28" s="370"/>
      <c r="W28" s="439"/>
      <c r="X28" s="430"/>
      <c r="Y28" s="431"/>
      <c r="Z28" s="365" t="s">
        <v>164</v>
      </c>
      <c r="AA28" s="366"/>
      <c r="AB28" s="366"/>
      <c r="AC28" s="366"/>
      <c r="AD28" s="366"/>
      <c r="AE28" s="366"/>
      <c r="AF28" s="366"/>
      <c r="AG28" s="367"/>
      <c r="AH28" s="368" t="s">
        <v>118</v>
      </c>
      <c r="AI28" s="369"/>
      <c r="AJ28" s="369"/>
      <c r="AK28" s="369"/>
      <c r="AL28" s="370"/>
      <c r="AM28" s="368" t="s">
        <v>118</v>
      </c>
      <c r="AN28" s="369"/>
      <c r="AO28" s="369"/>
      <c r="AP28" s="369"/>
      <c r="AQ28" s="369"/>
      <c r="AR28" s="370"/>
      <c r="AS28" s="368" t="s">
        <v>118</v>
      </c>
      <c r="AT28" s="369"/>
      <c r="AU28" s="369"/>
      <c r="AV28" s="369"/>
      <c r="AW28" s="369"/>
      <c r="AX28" s="371"/>
      <c r="AY28" s="375" t="s">
        <v>165</v>
      </c>
      <c r="AZ28" s="376"/>
      <c r="BA28" s="376"/>
      <c r="BB28" s="377"/>
      <c r="BC28" s="384" t="s">
        <v>166</v>
      </c>
      <c r="BD28" s="385"/>
      <c r="BE28" s="385"/>
      <c r="BF28" s="385"/>
      <c r="BG28" s="385"/>
      <c r="BH28" s="385"/>
      <c r="BI28" s="385"/>
      <c r="BJ28" s="385"/>
      <c r="BK28" s="385"/>
      <c r="BL28" s="385"/>
      <c r="BM28" s="386"/>
      <c r="BN28" s="387">
        <v>918571</v>
      </c>
      <c r="BO28" s="388"/>
      <c r="BP28" s="388"/>
      <c r="BQ28" s="388"/>
      <c r="BR28" s="388"/>
      <c r="BS28" s="388"/>
      <c r="BT28" s="388"/>
      <c r="BU28" s="389"/>
      <c r="BV28" s="387">
        <v>885474</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c r="A29" s="138"/>
      <c r="B29" s="429"/>
      <c r="C29" s="430"/>
      <c r="D29" s="431"/>
      <c r="E29" s="365" t="s">
        <v>167</v>
      </c>
      <c r="F29" s="366"/>
      <c r="G29" s="366"/>
      <c r="H29" s="366"/>
      <c r="I29" s="366"/>
      <c r="J29" s="366"/>
      <c r="K29" s="367"/>
      <c r="L29" s="368">
        <v>6</v>
      </c>
      <c r="M29" s="369"/>
      <c r="N29" s="369"/>
      <c r="O29" s="369"/>
      <c r="P29" s="370"/>
      <c r="Q29" s="368">
        <v>1400</v>
      </c>
      <c r="R29" s="369"/>
      <c r="S29" s="369"/>
      <c r="T29" s="369"/>
      <c r="U29" s="369"/>
      <c r="V29" s="370"/>
      <c r="W29" s="440"/>
      <c r="X29" s="441"/>
      <c r="Y29" s="442"/>
      <c r="Z29" s="365" t="s">
        <v>168</v>
      </c>
      <c r="AA29" s="366"/>
      <c r="AB29" s="366"/>
      <c r="AC29" s="366"/>
      <c r="AD29" s="366"/>
      <c r="AE29" s="366"/>
      <c r="AF29" s="366"/>
      <c r="AG29" s="367"/>
      <c r="AH29" s="368">
        <v>46</v>
      </c>
      <c r="AI29" s="369"/>
      <c r="AJ29" s="369"/>
      <c r="AK29" s="369"/>
      <c r="AL29" s="370"/>
      <c r="AM29" s="368">
        <v>143014</v>
      </c>
      <c r="AN29" s="369"/>
      <c r="AO29" s="369"/>
      <c r="AP29" s="369"/>
      <c r="AQ29" s="369"/>
      <c r="AR29" s="370"/>
      <c r="AS29" s="368">
        <v>3109</v>
      </c>
      <c r="AT29" s="369"/>
      <c r="AU29" s="369"/>
      <c r="AV29" s="369"/>
      <c r="AW29" s="369"/>
      <c r="AX29" s="371"/>
      <c r="AY29" s="378"/>
      <c r="AZ29" s="379"/>
      <c r="BA29" s="379"/>
      <c r="BB29" s="380"/>
      <c r="BC29" s="372" t="s">
        <v>169</v>
      </c>
      <c r="BD29" s="373"/>
      <c r="BE29" s="373"/>
      <c r="BF29" s="373"/>
      <c r="BG29" s="373"/>
      <c r="BH29" s="373"/>
      <c r="BI29" s="373"/>
      <c r="BJ29" s="373"/>
      <c r="BK29" s="373"/>
      <c r="BL29" s="373"/>
      <c r="BM29" s="374"/>
      <c r="BN29" s="392">
        <v>189636</v>
      </c>
      <c r="BO29" s="393"/>
      <c r="BP29" s="393"/>
      <c r="BQ29" s="393"/>
      <c r="BR29" s="393"/>
      <c r="BS29" s="393"/>
      <c r="BT29" s="393"/>
      <c r="BU29" s="394"/>
      <c r="BV29" s="392">
        <v>189636</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170</v>
      </c>
      <c r="X30" s="354"/>
      <c r="Y30" s="354"/>
      <c r="Z30" s="354"/>
      <c r="AA30" s="354"/>
      <c r="AB30" s="354"/>
      <c r="AC30" s="354"/>
      <c r="AD30" s="354"/>
      <c r="AE30" s="354"/>
      <c r="AF30" s="354"/>
      <c r="AG30" s="355"/>
      <c r="AH30" s="356">
        <v>100.6</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171</v>
      </c>
      <c r="BD30" s="360"/>
      <c r="BE30" s="360"/>
      <c r="BF30" s="360"/>
      <c r="BG30" s="360"/>
      <c r="BH30" s="360"/>
      <c r="BI30" s="360"/>
      <c r="BJ30" s="360"/>
      <c r="BK30" s="360"/>
      <c r="BL30" s="360"/>
      <c r="BM30" s="361"/>
      <c r="BN30" s="395">
        <v>557096</v>
      </c>
      <c r="BO30" s="396"/>
      <c r="BP30" s="396"/>
      <c r="BQ30" s="396"/>
      <c r="BR30" s="396"/>
      <c r="BS30" s="396"/>
      <c r="BT30" s="396"/>
      <c r="BU30" s="397"/>
      <c r="BV30" s="395">
        <v>566911</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4</v>
      </c>
      <c r="V34" s="343"/>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5"/>
      <c r="AM34" s="343" t="str">
        <f>IF(AO34="","",MAX(C34:D43,U34:V43)+1)</f>
        <v/>
      </c>
      <c r="AN34" s="343"/>
      <c r="AO34" s="344"/>
      <c r="AP34" s="344"/>
      <c r="AQ34" s="344"/>
      <c r="AR34" s="344"/>
      <c r="AS34" s="344"/>
      <c r="AT34" s="344"/>
      <c r="AU34" s="344"/>
      <c r="AV34" s="344"/>
      <c r="AW34" s="344"/>
      <c r="AX34" s="344"/>
      <c r="AY34" s="344"/>
      <c r="AZ34" s="344"/>
      <c r="BA34" s="344"/>
      <c r="BB34" s="344"/>
      <c r="BC34" s="344"/>
      <c r="BD34" s="165"/>
      <c r="BE34" s="343">
        <f>IF(BG34="","",MAX(C34:D43,U34:V43,AM34:AN43)+1)</f>
        <v>7</v>
      </c>
      <c r="BF34" s="343"/>
      <c r="BG34" s="344" t="str">
        <f>IF('各会計、関係団体の財政状況及び健全化判断比率'!B31="","",'各会計、関係団体の財政状況及び健全化判断比率'!B31)</f>
        <v>簡易水道事業特別会計</v>
      </c>
      <c r="BH34" s="344"/>
      <c r="BI34" s="344"/>
      <c r="BJ34" s="344"/>
      <c r="BK34" s="344"/>
      <c r="BL34" s="344"/>
      <c r="BM34" s="344"/>
      <c r="BN34" s="344"/>
      <c r="BO34" s="344"/>
      <c r="BP34" s="344"/>
      <c r="BQ34" s="344"/>
      <c r="BR34" s="344"/>
      <c r="BS34" s="344"/>
      <c r="BT34" s="344"/>
      <c r="BU34" s="344"/>
      <c r="BV34" s="165"/>
      <c r="BW34" s="343">
        <f>IF(BY34="","",MAX(C34:D43,U34:V43,AM34:AN43,BE34:BF43)+1)</f>
        <v>9</v>
      </c>
      <c r="BX34" s="343"/>
      <c r="BY34" s="344" t="str">
        <f>IF('各会計、関係団体の財政状況及び健全化判断比率'!B68="","",'各会計、関係団体の財政状況及び健全化判断比率'!B68)</f>
        <v>富良野広域連合</v>
      </c>
      <c r="BZ34" s="344"/>
      <c r="CA34" s="344"/>
      <c r="CB34" s="344"/>
      <c r="CC34" s="344"/>
      <c r="CD34" s="344"/>
      <c r="CE34" s="344"/>
      <c r="CF34" s="344"/>
      <c r="CG34" s="344"/>
      <c r="CH34" s="344"/>
      <c r="CI34" s="344"/>
      <c r="CJ34" s="344"/>
      <c r="CK34" s="344"/>
      <c r="CL34" s="344"/>
      <c r="CM34" s="344"/>
      <c r="CN34" s="165"/>
      <c r="CO34" s="343" t="str">
        <f>IF(CQ34="","",MAX(C34:D43,U34:V43,AM34:AN43,BE34:BF43,BW34:BX43)+1)</f>
        <v/>
      </c>
      <c r="CP34" s="343"/>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c r="A35" s="138"/>
      <c r="B35" s="164"/>
      <c r="C35" s="343">
        <f>IF(E35="","",C34+1)</f>
        <v>2</v>
      </c>
      <c r="D35" s="343"/>
      <c r="E35" s="344" t="str">
        <f>IF('各会計、関係団体の財政状況及び健全化判断比率'!B8="","",'各会計、関係団体の財政状況及び健全化判断比率'!B8)</f>
        <v>村立診療所特別会計</v>
      </c>
      <c r="F35" s="344"/>
      <c r="G35" s="344"/>
      <c r="H35" s="344"/>
      <c r="I35" s="344"/>
      <c r="J35" s="344"/>
      <c r="K35" s="344"/>
      <c r="L35" s="344"/>
      <c r="M35" s="344"/>
      <c r="N35" s="344"/>
      <c r="O35" s="344"/>
      <c r="P35" s="344"/>
      <c r="Q35" s="344"/>
      <c r="R35" s="344"/>
      <c r="S35" s="344"/>
      <c r="T35" s="165"/>
      <c r="U35" s="343">
        <f>IF(W35="","",U34+1)</f>
        <v>5</v>
      </c>
      <c r="V35" s="343"/>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f t="shared" ref="BE35:BE43" si="1">IF(BG35="","",BE34+1)</f>
        <v>8</v>
      </c>
      <c r="BF35" s="343"/>
      <c r="BG35" s="344" t="str">
        <f>IF('各会計、関係団体の財政状況及び健全化判断比率'!B32="","",'各会計、関係団体の財政状況及び健全化判断比率'!B32)</f>
        <v>公共下水道事業特別会計</v>
      </c>
      <c r="BH35" s="344"/>
      <c r="BI35" s="344"/>
      <c r="BJ35" s="344"/>
      <c r="BK35" s="344"/>
      <c r="BL35" s="344"/>
      <c r="BM35" s="344"/>
      <c r="BN35" s="344"/>
      <c r="BO35" s="344"/>
      <c r="BP35" s="344"/>
      <c r="BQ35" s="344"/>
      <c r="BR35" s="344"/>
      <c r="BS35" s="344"/>
      <c r="BT35" s="344"/>
      <c r="BU35" s="344"/>
      <c r="BV35" s="165"/>
      <c r="BW35" s="343">
        <f t="shared" ref="BW35:BW43" si="2">IF(BY35="","",BW34+1)</f>
        <v>10</v>
      </c>
      <c r="BX35" s="343"/>
      <c r="BY35" s="344" t="str">
        <f>IF('各会計、関係団体の財政状況及び健全化判断比率'!B69="","",'各会計、関係団体の財政状況及び健全化判断比率'!B69)</f>
        <v>上川教育研修センター</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c r="A36" s="138"/>
      <c r="B36" s="164"/>
      <c r="C36" s="343">
        <f>IF(E36="","",C35+1)</f>
        <v>3</v>
      </c>
      <c r="D36" s="343"/>
      <c r="E36" s="344" t="str">
        <f>IF('各会計、関係団体の財政状況及び健全化判断比率'!B9="","",'各会計、関係団体の財政状況及び健全化判断比率'!B9)</f>
        <v>占冠村歯科診療所事業特別会計</v>
      </c>
      <c r="F36" s="344"/>
      <c r="G36" s="344"/>
      <c r="H36" s="344"/>
      <c r="I36" s="344"/>
      <c r="J36" s="344"/>
      <c r="K36" s="344"/>
      <c r="L36" s="344"/>
      <c r="M36" s="344"/>
      <c r="N36" s="344"/>
      <c r="O36" s="344"/>
      <c r="P36" s="344"/>
      <c r="Q36" s="344"/>
      <c r="R36" s="344"/>
      <c r="S36" s="344"/>
      <c r="T36" s="165"/>
      <c r="U36" s="343">
        <f t="shared" ref="U36:U43" si="4">IF(W36="","",U35+1)</f>
        <v>6</v>
      </c>
      <c r="V36" s="343"/>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t="str">
        <f t="shared" si="2"/>
        <v/>
      </c>
      <c r="BX36" s="343"/>
      <c r="BY36" s="344" t="str">
        <f>IF('各会計、関係団体の財政状況及び健全化判断比率'!B70="","",'各会計、関係団体の財政状況及び健全化判断比率'!B70)</f>
        <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t="str">
        <f t="shared" si="2"/>
        <v/>
      </c>
      <c r="BX37" s="343"/>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t="str">
        <f t="shared" si="2"/>
        <v/>
      </c>
      <c r="BX38" s="343"/>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t="str">
        <f t="shared" si="2"/>
        <v/>
      </c>
      <c r="BX39" s="343"/>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000"/>
    <pageSetUpPr fitToPage="1"/>
  </sheetPr>
  <dimension ref="A1:P45"/>
  <sheetViews>
    <sheetView showGridLines="0" topLeftCell="A13"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4.55</v>
      </c>
      <c r="G34" s="33">
        <v>3.29</v>
      </c>
      <c r="H34" s="33">
        <v>2.15</v>
      </c>
      <c r="I34" s="33">
        <v>2.59</v>
      </c>
      <c r="J34" s="34">
        <v>4.33</v>
      </c>
      <c r="K34" s="22"/>
      <c r="L34" s="22"/>
      <c r="M34" s="22"/>
      <c r="N34" s="22"/>
      <c r="O34" s="22"/>
      <c r="P34" s="22"/>
    </row>
    <row r="35" spans="1:16" ht="39" customHeight="1">
      <c r="A35" s="22"/>
      <c r="B35" s="35"/>
      <c r="C35" s="1145" t="s">
        <v>523</v>
      </c>
      <c r="D35" s="1146"/>
      <c r="E35" s="1147"/>
      <c r="F35" s="36">
        <v>0.56000000000000005</v>
      </c>
      <c r="G35" s="37">
        <v>0.42</v>
      </c>
      <c r="H35" s="37">
        <v>0.6</v>
      </c>
      <c r="I35" s="37">
        <v>0.56999999999999995</v>
      </c>
      <c r="J35" s="38">
        <v>0.56000000000000005</v>
      </c>
      <c r="K35" s="22"/>
      <c r="L35" s="22"/>
      <c r="M35" s="22"/>
      <c r="N35" s="22"/>
      <c r="O35" s="22"/>
      <c r="P35" s="22"/>
    </row>
    <row r="36" spans="1:16" ht="39" customHeight="1">
      <c r="A36" s="22"/>
      <c r="B36" s="35"/>
      <c r="C36" s="1145" t="s">
        <v>524</v>
      </c>
      <c r="D36" s="1146"/>
      <c r="E36" s="1147"/>
      <c r="F36" s="36">
        <v>0.68</v>
      </c>
      <c r="G36" s="37">
        <v>0.59</v>
      </c>
      <c r="H36" s="37">
        <v>0.63</v>
      </c>
      <c r="I36" s="37">
        <v>0.82</v>
      </c>
      <c r="J36" s="38">
        <v>0.39</v>
      </c>
      <c r="K36" s="22"/>
      <c r="L36" s="22"/>
      <c r="M36" s="22"/>
      <c r="N36" s="22"/>
      <c r="O36" s="22"/>
      <c r="P36" s="22"/>
    </row>
    <row r="37" spans="1:16" ht="39" customHeight="1">
      <c r="A37" s="22"/>
      <c r="B37" s="35"/>
      <c r="C37" s="1145" t="s">
        <v>525</v>
      </c>
      <c r="D37" s="1146"/>
      <c r="E37" s="1147"/>
      <c r="F37" s="36">
        <v>0.23</v>
      </c>
      <c r="G37" s="37">
        <v>0.22</v>
      </c>
      <c r="H37" s="37">
        <v>0.23</v>
      </c>
      <c r="I37" s="37">
        <v>0.18</v>
      </c>
      <c r="J37" s="38">
        <v>0.24</v>
      </c>
      <c r="K37" s="22"/>
      <c r="L37" s="22"/>
      <c r="M37" s="22"/>
      <c r="N37" s="22"/>
      <c r="O37" s="22"/>
      <c r="P37" s="22"/>
    </row>
    <row r="38" spans="1:16" ht="39" customHeight="1">
      <c r="A38" s="22"/>
      <c r="B38" s="35"/>
      <c r="C38" s="1145" t="s">
        <v>526</v>
      </c>
      <c r="D38" s="1146"/>
      <c r="E38" s="1147"/>
      <c r="F38" s="36">
        <v>7.0000000000000007E-2</v>
      </c>
      <c r="G38" s="37">
        <v>0.06</v>
      </c>
      <c r="H38" s="37">
        <v>0.1</v>
      </c>
      <c r="I38" s="37">
        <v>0.13</v>
      </c>
      <c r="J38" s="38">
        <v>0.2</v>
      </c>
      <c r="K38" s="22"/>
      <c r="L38" s="22"/>
      <c r="M38" s="22"/>
      <c r="N38" s="22"/>
      <c r="O38" s="22"/>
      <c r="P38" s="22"/>
    </row>
    <row r="39" spans="1:16" ht="39" customHeight="1">
      <c r="A39" s="22"/>
      <c r="B39" s="35"/>
      <c r="C39" s="1145" t="s">
        <v>527</v>
      </c>
      <c r="D39" s="1146"/>
      <c r="E39" s="1147"/>
      <c r="F39" s="36">
        <v>0.21</v>
      </c>
      <c r="G39" s="37">
        <v>0.18</v>
      </c>
      <c r="H39" s="37">
        <v>0.15</v>
      </c>
      <c r="I39" s="37">
        <v>0.11</v>
      </c>
      <c r="J39" s="38">
        <v>0.11</v>
      </c>
      <c r="K39" s="22"/>
      <c r="L39" s="22"/>
      <c r="M39" s="22"/>
      <c r="N39" s="22"/>
      <c r="O39" s="22"/>
      <c r="P39" s="22"/>
    </row>
    <row r="40" spans="1:16" ht="39" customHeight="1">
      <c r="A40" s="22"/>
      <c r="B40" s="35"/>
      <c r="C40" s="1145" t="s">
        <v>528</v>
      </c>
      <c r="D40" s="1146"/>
      <c r="E40" s="1147"/>
      <c r="F40" s="36">
        <v>0.25</v>
      </c>
      <c r="G40" s="37">
        <v>0.21</v>
      </c>
      <c r="H40" s="37">
        <v>0.11</v>
      </c>
      <c r="I40" s="37">
        <v>0.27</v>
      </c>
      <c r="J40" s="38">
        <v>0.08</v>
      </c>
      <c r="K40" s="22"/>
      <c r="L40" s="22"/>
      <c r="M40" s="22"/>
      <c r="N40" s="22"/>
      <c r="O40" s="22"/>
      <c r="P40" s="22"/>
    </row>
    <row r="41" spans="1:16" ht="39" customHeight="1">
      <c r="A41" s="22"/>
      <c r="B41" s="35"/>
      <c r="C41" s="1145" t="s">
        <v>529</v>
      </c>
      <c r="D41" s="1146"/>
      <c r="E41" s="1147"/>
      <c r="F41" s="36">
        <v>0.01</v>
      </c>
      <c r="G41" s="37">
        <v>0.01</v>
      </c>
      <c r="H41" s="37">
        <v>0</v>
      </c>
      <c r="I41" s="37">
        <v>0.02</v>
      </c>
      <c r="J41" s="38">
        <v>0.04</v>
      </c>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56"/>
  <sheetViews>
    <sheetView showGridLines="0" zoomScale="40" zoomScaleNorma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261</v>
      </c>
      <c r="L45" s="60">
        <v>258</v>
      </c>
      <c r="M45" s="60">
        <v>237</v>
      </c>
      <c r="N45" s="60">
        <v>239</v>
      </c>
      <c r="O45" s="61">
        <v>248</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60</v>
      </c>
      <c r="L48" s="64">
        <v>56</v>
      </c>
      <c r="M48" s="64">
        <v>56</v>
      </c>
      <c r="N48" s="64">
        <v>59</v>
      </c>
      <c r="O48" s="65">
        <v>65</v>
      </c>
      <c r="P48" s="48"/>
      <c r="Q48" s="48"/>
      <c r="R48" s="48"/>
      <c r="S48" s="48"/>
      <c r="T48" s="48"/>
      <c r="U48" s="48"/>
    </row>
    <row r="49" spans="1:21" ht="30.75" customHeight="1">
      <c r="A49" s="48"/>
      <c r="B49" s="1163"/>
      <c r="C49" s="1164"/>
      <c r="D49" s="62"/>
      <c r="E49" s="1155" t="s">
        <v>16</v>
      </c>
      <c r="F49" s="1155"/>
      <c r="G49" s="1155"/>
      <c r="H49" s="1155"/>
      <c r="I49" s="1155"/>
      <c r="J49" s="1156"/>
      <c r="K49" s="63">
        <v>17</v>
      </c>
      <c r="L49" s="64">
        <v>19</v>
      </c>
      <c r="M49" s="64">
        <v>16</v>
      </c>
      <c r="N49" s="64">
        <v>16</v>
      </c>
      <c r="O49" s="65">
        <v>17</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1</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235</v>
      </c>
      <c r="L52" s="64">
        <v>225</v>
      </c>
      <c r="M52" s="64">
        <v>214</v>
      </c>
      <c r="N52" s="64">
        <v>227</v>
      </c>
      <c r="O52" s="65">
        <v>244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104</v>
      </c>
      <c r="L53" s="69">
        <v>108</v>
      </c>
      <c r="M53" s="69">
        <v>96</v>
      </c>
      <c r="N53" s="69">
        <v>88</v>
      </c>
      <c r="O53" s="70">
        <v>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000"/>
    <pageSetUpPr fitToPage="1"/>
  </sheetPr>
  <dimension ref="B1:M85"/>
  <sheetViews>
    <sheetView showGridLines="0" zoomScale="40" zoomScaleNormal="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2800</v>
      </c>
      <c r="J41" s="83">
        <v>2845</v>
      </c>
      <c r="K41" s="83">
        <v>3003</v>
      </c>
      <c r="L41" s="83">
        <v>3138</v>
      </c>
      <c r="M41" s="84">
        <v>3106</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688</v>
      </c>
      <c r="J43" s="87">
        <v>658</v>
      </c>
      <c r="K43" s="87">
        <v>655</v>
      </c>
      <c r="L43" s="87">
        <v>672</v>
      </c>
      <c r="M43" s="88">
        <v>686</v>
      </c>
    </row>
    <row r="44" spans="2:13" ht="27.75" customHeight="1">
      <c r="B44" s="1171"/>
      <c r="C44" s="1172"/>
      <c r="D44" s="85"/>
      <c r="E44" s="1175" t="s">
        <v>28</v>
      </c>
      <c r="F44" s="1175"/>
      <c r="G44" s="1175"/>
      <c r="H44" s="1176"/>
      <c r="I44" s="86">
        <v>118</v>
      </c>
      <c r="J44" s="87">
        <v>100</v>
      </c>
      <c r="K44" s="87">
        <v>95</v>
      </c>
      <c r="L44" s="87">
        <v>164</v>
      </c>
      <c r="M44" s="88">
        <v>149</v>
      </c>
    </row>
    <row r="45" spans="2:13" ht="27.75" customHeight="1">
      <c r="B45" s="1171"/>
      <c r="C45" s="1172"/>
      <c r="D45" s="85"/>
      <c r="E45" s="1175" t="s">
        <v>29</v>
      </c>
      <c r="F45" s="1175"/>
      <c r="G45" s="1175"/>
      <c r="H45" s="1176"/>
      <c r="I45" s="86">
        <v>685</v>
      </c>
      <c r="J45" s="87">
        <v>620</v>
      </c>
      <c r="K45" s="87">
        <v>646</v>
      </c>
      <c r="L45" s="87">
        <v>546</v>
      </c>
      <c r="M45" s="88">
        <v>579</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1468</v>
      </c>
      <c r="J49" s="87">
        <v>1711</v>
      </c>
      <c r="K49" s="87">
        <v>1834</v>
      </c>
      <c r="L49" s="87">
        <v>1661</v>
      </c>
      <c r="M49" s="88">
        <v>1684</v>
      </c>
    </row>
    <row r="50" spans="2:13" ht="27.75" customHeight="1">
      <c r="B50" s="1171"/>
      <c r="C50" s="1172"/>
      <c r="D50" s="85"/>
      <c r="E50" s="1175" t="s">
        <v>35</v>
      </c>
      <c r="F50" s="1175"/>
      <c r="G50" s="1175"/>
      <c r="H50" s="1176"/>
      <c r="I50" s="86">
        <v>16</v>
      </c>
      <c r="J50" s="87">
        <v>6</v>
      </c>
      <c r="K50" s="87">
        <v>5</v>
      </c>
      <c r="L50" s="87">
        <v>4</v>
      </c>
      <c r="M50" s="88">
        <v>2</v>
      </c>
    </row>
    <row r="51" spans="2:13" ht="27.75" customHeight="1">
      <c r="B51" s="1173"/>
      <c r="C51" s="1174"/>
      <c r="D51" s="85"/>
      <c r="E51" s="1175" t="s">
        <v>36</v>
      </c>
      <c r="F51" s="1175"/>
      <c r="G51" s="1175"/>
      <c r="H51" s="1176"/>
      <c r="I51" s="86">
        <v>2464</v>
      </c>
      <c r="J51" s="87">
        <v>2634</v>
      </c>
      <c r="K51" s="87">
        <v>2689</v>
      </c>
      <c r="L51" s="87">
        <v>2773</v>
      </c>
      <c r="M51" s="88">
        <v>2719</v>
      </c>
    </row>
    <row r="52" spans="2:13" ht="27.75" customHeight="1" thickBot="1">
      <c r="B52" s="1177" t="s">
        <v>37</v>
      </c>
      <c r="C52" s="1178"/>
      <c r="D52" s="90"/>
      <c r="E52" s="1179" t="s">
        <v>38</v>
      </c>
      <c r="F52" s="1179"/>
      <c r="G52" s="1179"/>
      <c r="H52" s="1180"/>
      <c r="I52" s="91">
        <v>344</v>
      </c>
      <c r="J52" s="92">
        <v>-128</v>
      </c>
      <c r="K52" s="92">
        <v>-128</v>
      </c>
      <c r="L52" s="92">
        <v>84</v>
      </c>
      <c r="M52" s="93">
        <v>114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420215</v>
      </c>
      <c r="E3" s="116"/>
      <c r="F3" s="117">
        <v>203567</v>
      </c>
      <c r="G3" s="118"/>
      <c r="H3" s="119"/>
    </row>
    <row r="4" spans="1:8">
      <c r="A4" s="120"/>
      <c r="B4" s="121"/>
      <c r="C4" s="122"/>
      <c r="D4" s="123">
        <v>231975</v>
      </c>
      <c r="E4" s="124"/>
      <c r="F4" s="125">
        <v>121137</v>
      </c>
      <c r="G4" s="126"/>
      <c r="H4" s="127"/>
    </row>
    <row r="5" spans="1:8">
      <c r="A5" s="108" t="s">
        <v>510</v>
      </c>
      <c r="B5" s="113"/>
      <c r="C5" s="114"/>
      <c r="D5" s="115">
        <v>447668</v>
      </c>
      <c r="E5" s="116"/>
      <c r="F5" s="117">
        <v>185018</v>
      </c>
      <c r="G5" s="118"/>
      <c r="H5" s="119"/>
    </row>
    <row r="6" spans="1:8">
      <c r="A6" s="120"/>
      <c r="B6" s="121"/>
      <c r="C6" s="122"/>
      <c r="D6" s="123">
        <v>282334</v>
      </c>
      <c r="E6" s="124"/>
      <c r="F6" s="125">
        <v>95064</v>
      </c>
      <c r="G6" s="126"/>
      <c r="H6" s="127"/>
    </row>
    <row r="7" spans="1:8">
      <c r="A7" s="108" t="s">
        <v>511</v>
      </c>
      <c r="B7" s="113"/>
      <c r="C7" s="114"/>
      <c r="D7" s="115">
        <v>707464</v>
      </c>
      <c r="E7" s="116"/>
      <c r="F7" s="117">
        <v>238802</v>
      </c>
      <c r="G7" s="118"/>
      <c r="H7" s="119"/>
    </row>
    <row r="8" spans="1:8">
      <c r="A8" s="120"/>
      <c r="B8" s="121"/>
      <c r="C8" s="122"/>
      <c r="D8" s="123">
        <v>344470</v>
      </c>
      <c r="E8" s="124"/>
      <c r="F8" s="125">
        <v>128562</v>
      </c>
      <c r="G8" s="126"/>
      <c r="H8" s="127"/>
    </row>
    <row r="9" spans="1:8">
      <c r="A9" s="108" t="s">
        <v>512</v>
      </c>
      <c r="B9" s="113"/>
      <c r="C9" s="114"/>
      <c r="D9" s="115">
        <v>635828</v>
      </c>
      <c r="E9" s="116"/>
      <c r="F9" s="117">
        <v>288550</v>
      </c>
      <c r="G9" s="118"/>
      <c r="H9" s="119"/>
    </row>
    <row r="10" spans="1:8">
      <c r="A10" s="120"/>
      <c r="B10" s="121"/>
      <c r="C10" s="122"/>
      <c r="D10" s="123">
        <v>446720</v>
      </c>
      <c r="E10" s="124"/>
      <c r="F10" s="125">
        <v>141525</v>
      </c>
      <c r="G10" s="126"/>
      <c r="H10" s="127"/>
    </row>
    <row r="11" spans="1:8">
      <c r="A11" s="108" t="s">
        <v>513</v>
      </c>
      <c r="B11" s="113"/>
      <c r="C11" s="114"/>
      <c r="D11" s="115">
        <v>389816</v>
      </c>
      <c r="E11" s="116"/>
      <c r="F11" s="117">
        <v>287914</v>
      </c>
      <c r="G11" s="118"/>
      <c r="H11" s="119"/>
    </row>
    <row r="12" spans="1:8">
      <c r="A12" s="120"/>
      <c r="B12" s="121"/>
      <c r="C12" s="128"/>
      <c r="D12" s="123">
        <v>263842</v>
      </c>
      <c r="E12" s="124"/>
      <c r="F12" s="125">
        <v>146531</v>
      </c>
      <c r="G12" s="126"/>
      <c r="H12" s="127"/>
    </row>
    <row r="13" spans="1:8">
      <c r="A13" s="108"/>
      <c r="B13" s="113"/>
      <c r="C13" s="129"/>
      <c r="D13" s="130">
        <v>520198</v>
      </c>
      <c r="E13" s="131"/>
      <c r="F13" s="132">
        <v>240770</v>
      </c>
      <c r="G13" s="133"/>
      <c r="H13" s="119"/>
    </row>
    <row r="14" spans="1:8">
      <c r="A14" s="120"/>
      <c r="B14" s="121"/>
      <c r="C14" s="122"/>
      <c r="D14" s="123">
        <v>313868</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4.88</v>
      </c>
      <c r="C19" s="134">
        <f>ROUND(VALUE(SUBSTITUTE(実質収支比率等に係る経年分析!G$48,"▲","-")),2)</f>
        <v>3.58</v>
      </c>
      <c r="D19" s="134">
        <f>ROUND(VALUE(SUBSTITUTE(実質収支比率等に係る経年分析!H$48,"▲","-")),2)</f>
        <v>2.37</v>
      </c>
      <c r="E19" s="134">
        <f>ROUND(VALUE(SUBSTITUTE(実質収支比率等に係る経年分析!I$48,"▲","-")),2)</f>
        <v>4.5599999999999996</v>
      </c>
      <c r="F19" s="134">
        <f>ROUND(VALUE(SUBSTITUTE(実質収支比率等に係る経年分析!J$48,"▲","-")),2)</f>
        <v>4.62</v>
      </c>
    </row>
    <row r="20" spans="1:11">
      <c r="A20" s="134" t="s">
        <v>43</v>
      </c>
      <c r="B20" s="134">
        <f>ROUND(VALUE(SUBSTITUTE(実質収支比率等に係る経年分析!F$47,"▲","-")),2)</f>
        <v>49.26</v>
      </c>
      <c r="C20" s="134">
        <f>ROUND(VALUE(SUBSTITUTE(実質収支比率等に係る経年分析!G$47,"▲","-")),2)</f>
        <v>46.05</v>
      </c>
      <c r="D20" s="134">
        <f>ROUND(VALUE(SUBSTITUTE(実質収支比率等に係る経年分析!H$47,"▲","-")),2)</f>
        <v>53.79</v>
      </c>
      <c r="E20" s="134">
        <f>ROUND(VALUE(SUBSTITUTE(実質収支比率等に係る経年分析!I$47,"▲","-")),2)</f>
        <v>53.76</v>
      </c>
      <c r="F20" s="134">
        <f>ROUND(VALUE(SUBSTITUTE(実質収支比率等に係る経年分析!J$47,"▲","-")),2)</f>
        <v>53.34</v>
      </c>
    </row>
    <row r="21" spans="1:11">
      <c r="A21" s="134" t="s">
        <v>44</v>
      </c>
      <c r="B21" s="134">
        <f>IF(ISNUMBER(VALUE(SUBSTITUTE(実質収支比率等に係る経年分析!F$49,"▲","-"))),ROUND(VALUE(SUBSTITUTE(実質収支比率等に係る経年分析!F$49,"▲","-")),2),NA())</f>
        <v>8.02</v>
      </c>
      <c r="C21" s="134">
        <f>IF(ISNUMBER(VALUE(SUBSTITUTE(実質収支比率等に係る経年分析!G$49,"▲","-"))),ROUND(VALUE(SUBSTITUTE(実質収支比率等に係る経年分析!G$49,"▲","-")),2),NA())</f>
        <v>4.4800000000000004</v>
      </c>
      <c r="D21" s="134">
        <f>IF(ISNUMBER(VALUE(SUBSTITUTE(実質収支比率等に係る経年分析!H$49,"▲","-"))),ROUND(VALUE(SUBSTITUTE(実質収支比率等に係る経年分析!H$49,"▲","-")),2),NA())</f>
        <v>5.13</v>
      </c>
      <c r="E21" s="134">
        <f>IF(ISNUMBER(VALUE(SUBSTITUTE(実質収支比率等に係る経年分析!I$49,"▲","-"))),ROUND(VALUE(SUBSTITUTE(実質収支比率等に係る経年分析!I$49,"▲","-")),2),NA())</f>
        <v>-4.13</v>
      </c>
      <c r="F21" s="134">
        <f>IF(ISNUMBER(VALUE(SUBSTITUTE(実質収支比率等に係る経年分析!J$49,"▲","-"))),ROUND(VALUE(SUBSTITUTE(実質収支比率等に係る経年分析!J$49,"▲","-")),2),NA())</f>
        <v>2.1800000000000002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村立診療所特別会計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占冠村歯科診療所事業特別会計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0.56000000000000005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0.56999999999999995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0.56000000000000005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235</v>
      </c>
      <c r="E42" s="136"/>
      <c r="F42" s="136"/>
      <c r="G42" s="136">
        <f>'実質公債費比率（分子）の構造'!L$52</f>
        <v>225</v>
      </c>
      <c r="H42" s="136"/>
      <c r="I42" s="136"/>
      <c r="J42" s="136">
        <f>'実質公債費比率（分子）の構造'!M$52</f>
        <v>214</v>
      </c>
      <c r="K42" s="136"/>
      <c r="L42" s="136"/>
      <c r="M42" s="136">
        <f>'実質公債費比率（分子）の構造'!N$52</f>
        <v>227</v>
      </c>
      <c r="N42" s="136"/>
      <c r="O42" s="136"/>
      <c r="P42" s="136">
        <f>'実質公債費比率（分子）の構造'!O$52</f>
        <v>244</v>
      </c>
    </row>
    <row r="43" spans="1:16">
      <c r="A43" s="136" t="s">
        <v>52</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v>
      </c>
      <c r="C45" s="136"/>
      <c r="D45" s="136"/>
      <c r="E45" s="136">
        <f>'実質公債費比率（分子）の構造'!L$49</f>
        <v>19</v>
      </c>
      <c r="F45" s="136"/>
      <c r="G45" s="136"/>
      <c r="H45" s="136">
        <f>'実質公債費比率（分子）の構造'!M$49</f>
        <v>16</v>
      </c>
      <c r="I45" s="136"/>
      <c r="J45" s="136"/>
      <c r="K45" s="136">
        <f>'実質公債費比率（分子）の構造'!N$49</f>
        <v>16</v>
      </c>
      <c r="L45" s="136"/>
      <c r="M45" s="136"/>
      <c r="N45" s="136">
        <f>'実質公債費比率（分子）の構造'!O$49</f>
        <v>17</v>
      </c>
      <c r="O45" s="136"/>
      <c r="P45" s="136"/>
    </row>
    <row r="46" spans="1:16">
      <c r="A46" s="136" t="s">
        <v>55</v>
      </c>
      <c r="B46" s="136">
        <f>'実質公債費比率（分子）の構造'!K$48</f>
        <v>60</v>
      </c>
      <c r="C46" s="136"/>
      <c r="D46" s="136"/>
      <c r="E46" s="136">
        <f>'実質公債費比率（分子）の構造'!L$48</f>
        <v>56</v>
      </c>
      <c r="F46" s="136"/>
      <c r="G46" s="136"/>
      <c r="H46" s="136">
        <f>'実質公債費比率（分子）の構造'!M$48</f>
        <v>56</v>
      </c>
      <c r="I46" s="136"/>
      <c r="J46" s="136"/>
      <c r="K46" s="136">
        <f>'実質公債費比率（分子）の構造'!N$48</f>
        <v>59</v>
      </c>
      <c r="L46" s="136"/>
      <c r="M46" s="136"/>
      <c r="N46" s="136">
        <f>'実質公債費比率（分子）の構造'!O$48</f>
        <v>65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261</v>
      </c>
      <c r="C49" s="136"/>
      <c r="D49" s="136"/>
      <c r="E49" s="136">
        <f>'実質公債費比率（分子）の構造'!L$45</f>
        <v>258</v>
      </c>
      <c r="F49" s="136"/>
      <c r="G49" s="136"/>
      <c r="H49" s="136">
        <f>'実質公債費比率（分子）の構造'!M$45</f>
        <v>237</v>
      </c>
      <c r="I49" s="136"/>
      <c r="J49" s="136"/>
      <c r="K49" s="136">
        <f>'実質公債費比率（分子）の構造'!N$45</f>
        <v>239</v>
      </c>
      <c r="L49" s="136"/>
      <c r="M49" s="136"/>
      <c r="N49" s="136">
        <f>'実質公債費比率（分子）の構造'!O$45</f>
        <v>248</v>
      </c>
      <c r="O49" s="136"/>
      <c r="P49" s="136"/>
    </row>
    <row r="50" spans="1:16">
      <c r="A50" s="136" t="s">
        <v>59</v>
      </c>
      <c r="B50" s="136" t="e">
        <f>NA()</f>
        <v>#N/A</v>
      </c>
      <c r="C50" s="136">
        <f>IF(ISNUMBER('実質公債費比率（分子）の構造'!K$53),'実質公債費比率（分子）の構造'!K$53,NA())</f>
        <v>104</v>
      </c>
      <c r="D50" s="136" t="e">
        <f>NA()</f>
        <v>#N/A</v>
      </c>
      <c r="E50" s="136" t="e">
        <f>NA()</f>
        <v>#N/A</v>
      </c>
      <c r="F50" s="136">
        <f>IF(ISNUMBER('実質公債費比率（分子）の構造'!L$53),'実質公債費比率（分子）の構造'!L$53,NA())</f>
        <v>108</v>
      </c>
      <c r="G50" s="136" t="e">
        <f>NA()</f>
        <v>#N/A</v>
      </c>
      <c r="H50" s="136" t="e">
        <f>NA()</f>
        <v>#N/A</v>
      </c>
      <c r="I50" s="136">
        <f>IF(ISNUMBER('実質公債費比率（分子）の構造'!M$53),'実質公債費比率（分子）の構造'!M$53,NA())</f>
        <v>96</v>
      </c>
      <c r="J50" s="136" t="e">
        <f>NA()</f>
        <v>#N/A</v>
      </c>
      <c r="K50" s="136" t="e">
        <f>NA()</f>
        <v>#N/A</v>
      </c>
      <c r="L50" s="136">
        <f>IF(ISNUMBER('実質公債費比率（分子）の構造'!N$53),'実質公債費比率（分子）の構造'!N$53,NA())</f>
        <v>88</v>
      </c>
      <c r="M50" s="136" t="e">
        <f>NA()</f>
        <v>#N/A</v>
      </c>
      <c r="N50" s="136" t="e">
        <f>NA()</f>
        <v>#N/A</v>
      </c>
      <c r="O50" s="136">
        <f>IF(ISNUMBER('実質公債費比率（分子）の構造'!O$53),'実質公債費比率（分子）の構造'!O$53,NA())</f>
        <v>86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2464</v>
      </c>
      <c r="E56" s="135"/>
      <c r="F56" s="135"/>
      <c r="G56" s="135">
        <f>'将来負担比率（分子）の構造'!J$51</f>
        <v>2634</v>
      </c>
      <c r="H56" s="135"/>
      <c r="I56" s="135"/>
      <c r="J56" s="135">
        <f>'将来負担比率（分子）の構造'!K$51</f>
        <v>2689</v>
      </c>
      <c r="K56" s="135"/>
      <c r="L56" s="135"/>
      <c r="M56" s="135">
        <f>'将来負担比率（分子）の構造'!L$51</f>
        <v>2773</v>
      </c>
      <c r="N56" s="135"/>
      <c r="O56" s="135"/>
      <c r="P56" s="135">
        <f>'将来負担比率（分子）の構造'!M$51</f>
        <v>2719</v>
      </c>
    </row>
    <row r="57" spans="1:16">
      <c r="A57" s="135" t="s">
        <v>35</v>
      </c>
      <c r="B57" s="135"/>
      <c r="C57" s="135"/>
      <c r="D57" s="135">
        <f>'将来負担比率（分子）の構造'!I$50</f>
        <v>16</v>
      </c>
      <c r="E57" s="135"/>
      <c r="F57" s="135"/>
      <c r="G57" s="135">
        <f>'将来負担比率（分子）の構造'!J$50</f>
        <v>6</v>
      </c>
      <c r="H57" s="135"/>
      <c r="I57" s="135"/>
      <c r="J57" s="135">
        <f>'将来負担比率（分子）の構造'!K$50</f>
        <v>5</v>
      </c>
      <c r="K57" s="135"/>
      <c r="L57" s="135"/>
      <c r="M57" s="135">
        <f>'将来負担比率（分子）の構造'!L$50</f>
        <v>4</v>
      </c>
      <c r="N57" s="135"/>
      <c r="O57" s="135"/>
      <c r="P57" s="135">
        <f>'将来負担比率（分子）の構造'!M$50</f>
        <v>2</v>
      </c>
    </row>
    <row r="58" spans="1:16">
      <c r="A58" s="135" t="s">
        <v>34</v>
      </c>
      <c r="B58" s="135"/>
      <c r="C58" s="135"/>
      <c r="D58" s="135">
        <f>'将来負担比率（分子）の構造'!I$49</f>
        <v>1468</v>
      </c>
      <c r="E58" s="135"/>
      <c r="F58" s="135"/>
      <c r="G58" s="135">
        <f>'将来負担比率（分子）の構造'!J$49</f>
        <v>1711</v>
      </c>
      <c r="H58" s="135"/>
      <c r="I58" s="135"/>
      <c r="J58" s="135">
        <f>'将来負担比率（分子）の構造'!K$49</f>
        <v>1834</v>
      </c>
      <c r="K58" s="135"/>
      <c r="L58" s="135"/>
      <c r="M58" s="135">
        <f>'将来負担比率（分子）の構造'!L$49</f>
        <v>1661</v>
      </c>
      <c r="N58" s="135"/>
      <c r="O58" s="135"/>
      <c r="P58" s="135">
        <f>'将来負担比率（分子）の構造'!M$49</f>
        <v>1684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685</v>
      </c>
      <c r="C62" s="135"/>
      <c r="D62" s="135"/>
      <c r="E62" s="135">
        <f>'将来負担比率（分子）の構造'!J$45</f>
        <v>620</v>
      </c>
      <c r="F62" s="135"/>
      <c r="G62" s="135"/>
      <c r="H62" s="135">
        <f>'将来負担比率（分子）の構造'!K$45</f>
        <v>646</v>
      </c>
      <c r="I62" s="135"/>
      <c r="J62" s="135"/>
      <c r="K62" s="135">
        <f>'将来負担比率（分子）の構造'!L$45</f>
        <v>546</v>
      </c>
      <c r="L62" s="135"/>
      <c r="M62" s="135"/>
      <c r="N62" s="135">
        <f>'将来負担比率（分子）の構造'!M$45</f>
        <v>579</v>
      </c>
      <c r="O62" s="135"/>
      <c r="P62" s="135"/>
    </row>
    <row r="63" spans="1:16">
      <c r="A63" s="135" t="s">
        <v>28</v>
      </c>
      <c r="B63" s="135">
        <f>'将来負担比率（分子）の構造'!I$44</f>
        <v>118</v>
      </c>
      <c r="C63" s="135"/>
      <c r="D63" s="135"/>
      <c r="E63" s="135">
        <f>'将来負担比率（分子）の構造'!J$44</f>
        <v>100</v>
      </c>
      <c r="F63" s="135"/>
      <c r="G63" s="135"/>
      <c r="H63" s="135">
        <f>'将来負担比率（分子）の構造'!K$44</f>
        <v>95</v>
      </c>
      <c r="I63" s="135"/>
      <c r="J63" s="135"/>
      <c r="K63" s="135">
        <f>'将来負担比率（分子）の構造'!L$44</f>
        <v>164</v>
      </c>
      <c r="L63" s="135"/>
      <c r="M63" s="135"/>
      <c r="N63" s="135">
        <f>'将来負担比率（分子）の構造'!M$44</f>
        <v>149</v>
      </c>
      <c r="O63" s="135"/>
      <c r="P63" s="135"/>
    </row>
    <row r="64" spans="1:16">
      <c r="A64" s="135" t="s">
        <v>27</v>
      </c>
      <c r="B64" s="135">
        <f>'将来負担比率（分子）の構造'!I$43</f>
        <v>688</v>
      </c>
      <c r="C64" s="135"/>
      <c r="D64" s="135"/>
      <c r="E64" s="135">
        <f>'将来負担比率（分子）の構造'!J$43</f>
        <v>658</v>
      </c>
      <c r="F64" s="135"/>
      <c r="G64" s="135"/>
      <c r="H64" s="135">
        <f>'将来負担比率（分子）の構造'!K$43</f>
        <v>655</v>
      </c>
      <c r="I64" s="135"/>
      <c r="J64" s="135"/>
      <c r="K64" s="135">
        <f>'将来負担比率（分子）の構造'!L$43</f>
        <v>672</v>
      </c>
      <c r="L64" s="135"/>
      <c r="M64" s="135"/>
      <c r="N64" s="135">
        <f>'将来負担比率（分子）の構造'!M$43</f>
        <v>686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2800</v>
      </c>
      <c r="C66" s="135"/>
      <c r="D66" s="135"/>
      <c r="E66" s="135">
        <f>'将来負担比率（分子）の構造'!J$41</f>
        <v>2845</v>
      </c>
      <c r="F66" s="135"/>
      <c r="G66" s="135"/>
      <c r="H66" s="135">
        <f>'将来負担比率（分子）の構造'!K$41</f>
        <v>3003</v>
      </c>
      <c r="I66" s="135"/>
      <c r="J66" s="135"/>
      <c r="K66" s="135">
        <f>'将来負担比率（分子）の構造'!L$41</f>
        <v>3138</v>
      </c>
      <c r="L66" s="135"/>
      <c r="M66" s="135"/>
      <c r="N66" s="135">
        <f>'将来負担比率（分子）の構造'!M$41</f>
        <v>3106</v>
      </c>
      <c r="O66" s="135"/>
      <c r="P66" s="135"/>
    </row>
    <row r="67" spans="1:16">
      <c r="A67" s="135" t="s">
        <v>63</v>
      </c>
      <c r="B67" s="135" t="e">
        <f>NA()</f>
        <v>#N/A</v>
      </c>
      <c r="C67" s="135">
        <f>IF(ISNUMBER('将来負担比率（分子）の構造'!I$52), IF('将来負担比率（分子）の構造'!I$52 &lt; 0, 0, '将来負担比率（分子）の構造'!I$52), NA())</f>
        <v>344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84</v>
      </c>
      <c r="M67" s="135" t="e">
        <f>NA()</f>
        <v>#N/A</v>
      </c>
      <c r="N67" s="135" t="e">
        <f>NA()</f>
        <v>#N/A</v>
      </c>
      <c r="O67" s="135">
        <f>IF(ISNUMBER('将来負担比率（分子）の構造'!M$52), IF('将来負担比率（分子）の構造'!M$52 &lt; 0, 0, '将来負担比率（分子）の構造'!M$52), NA())</f>
        <v>114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193</v>
      </c>
      <c r="DI1" s="703"/>
      <c r="DJ1" s="703"/>
      <c r="DK1" s="703"/>
      <c r="DL1" s="703"/>
      <c r="DM1" s="703"/>
      <c r="DN1" s="704"/>
      <c r="DP1" s="702" t="s">
        <v>194</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699" t="s">
        <v>202</v>
      </c>
      <c r="AQ4" s="699"/>
      <c r="AR4" s="699"/>
      <c r="AS4" s="699"/>
      <c r="AT4" s="699"/>
      <c r="AU4" s="699"/>
      <c r="AV4" s="699"/>
      <c r="AW4" s="699"/>
      <c r="AX4" s="699"/>
      <c r="AY4" s="699"/>
      <c r="AZ4" s="699"/>
      <c r="BA4" s="699"/>
      <c r="BB4" s="699"/>
      <c r="BC4" s="699"/>
      <c r="BD4" s="699"/>
      <c r="BE4" s="699"/>
      <c r="BF4" s="699"/>
      <c r="BG4" s="699" t="s">
        <v>203</v>
      </c>
      <c r="BH4" s="699"/>
      <c r="BI4" s="699"/>
      <c r="BJ4" s="699"/>
      <c r="BK4" s="699"/>
      <c r="BL4" s="699"/>
      <c r="BM4" s="699"/>
      <c r="BN4" s="699"/>
      <c r="BO4" s="699" t="s">
        <v>200</v>
      </c>
      <c r="BP4" s="699"/>
      <c r="BQ4" s="699"/>
      <c r="BR4" s="699"/>
      <c r="BS4" s="699" t="s">
        <v>204</v>
      </c>
      <c r="BT4" s="699"/>
      <c r="BU4" s="699"/>
      <c r="BV4" s="699"/>
      <c r="BW4" s="699"/>
      <c r="BX4" s="699"/>
      <c r="BY4" s="699"/>
      <c r="BZ4" s="699"/>
      <c r="CA4" s="699"/>
      <c r="CB4" s="699"/>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67" t="s">
        <v>206</v>
      </c>
      <c r="C5" s="668"/>
      <c r="D5" s="668"/>
      <c r="E5" s="668"/>
      <c r="F5" s="668"/>
      <c r="G5" s="668"/>
      <c r="H5" s="668"/>
      <c r="I5" s="668"/>
      <c r="J5" s="668"/>
      <c r="K5" s="668"/>
      <c r="L5" s="668"/>
      <c r="M5" s="668"/>
      <c r="N5" s="668"/>
      <c r="O5" s="668"/>
      <c r="P5" s="668"/>
      <c r="Q5" s="669"/>
      <c r="R5" s="638">
        <v>328658</v>
      </c>
      <c r="S5" s="639"/>
      <c r="T5" s="639"/>
      <c r="U5" s="639"/>
      <c r="V5" s="639"/>
      <c r="W5" s="639"/>
      <c r="X5" s="639"/>
      <c r="Y5" s="686"/>
      <c r="Z5" s="700">
        <v>13.3</v>
      </c>
      <c r="AA5" s="700"/>
      <c r="AB5" s="700"/>
      <c r="AC5" s="700"/>
      <c r="AD5" s="701">
        <v>328658</v>
      </c>
      <c r="AE5" s="701"/>
      <c r="AF5" s="701"/>
      <c r="AG5" s="701"/>
      <c r="AH5" s="701"/>
      <c r="AI5" s="701"/>
      <c r="AJ5" s="701"/>
      <c r="AK5" s="701"/>
      <c r="AL5" s="687">
        <v>20.100000000000001</v>
      </c>
      <c r="AM5" s="656"/>
      <c r="AN5" s="656"/>
      <c r="AO5" s="688"/>
      <c r="AP5" s="667" t="s">
        <v>207</v>
      </c>
      <c r="AQ5" s="668"/>
      <c r="AR5" s="668"/>
      <c r="AS5" s="668"/>
      <c r="AT5" s="668"/>
      <c r="AU5" s="668"/>
      <c r="AV5" s="668"/>
      <c r="AW5" s="668"/>
      <c r="AX5" s="668"/>
      <c r="AY5" s="668"/>
      <c r="AZ5" s="668"/>
      <c r="BA5" s="668"/>
      <c r="BB5" s="668"/>
      <c r="BC5" s="668"/>
      <c r="BD5" s="668"/>
      <c r="BE5" s="668"/>
      <c r="BF5" s="669"/>
      <c r="BG5" s="588">
        <v>328658</v>
      </c>
      <c r="BH5" s="589"/>
      <c r="BI5" s="589"/>
      <c r="BJ5" s="589"/>
      <c r="BK5" s="589"/>
      <c r="BL5" s="589"/>
      <c r="BM5" s="589"/>
      <c r="BN5" s="590"/>
      <c r="BO5" s="641">
        <v>100</v>
      </c>
      <c r="BP5" s="641"/>
      <c r="BQ5" s="641"/>
      <c r="BR5" s="641"/>
      <c r="BS5" s="642">
        <v>201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32017</v>
      </c>
      <c r="S6" s="589"/>
      <c r="T6" s="589"/>
      <c r="U6" s="589"/>
      <c r="V6" s="589"/>
      <c r="W6" s="589"/>
      <c r="X6" s="589"/>
      <c r="Y6" s="590"/>
      <c r="Z6" s="641">
        <v>1.3</v>
      </c>
      <c r="AA6" s="641"/>
      <c r="AB6" s="641"/>
      <c r="AC6" s="641"/>
      <c r="AD6" s="642">
        <v>32017</v>
      </c>
      <c r="AE6" s="642"/>
      <c r="AF6" s="642"/>
      <c r="AG6" s="642"/>
      <c r="AH6" s="642"/>
      <c r="AI6" s="642"/>
      <c r="AJ6" s="642"/>
      <c r="AK6" s="642"/>
      <c r="AL6" s="611">
        <v>2</v>
      </c>
      <c r="AM6" s="643"/>
      <c r="AN6" s="643"/>
      <c r="AO6" s="644"/>
      <c r="AP6" s="585" t="s">
        <v>212</v>
      </c>
      <c r="AQ6" s="586"/>
      <c r="AR6" s="586"/>
      <c r="AS6" s="586"/>
      <c r="AT6" s="586"/>
      <c r="AU6" s="586"/>
      <c r="AV6" s="586"/>
      <c r="AW6" s="586"/>
      <c r="AX6" s="586"/>
      <c r="AY6" s="586"/>
      <c r="AZ6" s="586"/>
      <c r="BA6" s="586"/>
      <c r="BB6" s="586"/>
      <c r="BC6" s="586"/>
      <c r="BD6" s="586"/>
      <c r="BE6" s="586"/>
      <c r="BF6" s="587"/>
      <c r="BG6" s="588">
        <v>328658</v>
      </c>
      <c r="BH6" s="589"/>
      <c r="BI6" s="589"/>
      <c r="BJ6" s="589"/>
      <c r="BK6" s="589"/>
      <c r="BL6" s="589"/>
      <c r="BM6" s="589"/>
      <c r="BN6" s="590"/>
      <c r="BO6" s="641">
        <v>100</v>
      </c>
      <c r="BP6" s="641"/>
      <c r="BQ6" s="641"/>
      <c r="BR6" s="641"/>
      <c r="BS6" s="642">
        <v>201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49240</v>
      </c>
      <c r="CS6" s="589"/>
      <c r="CT6" s="589"/>
      <c r="CU6" s="589"/>
      <c r="CV6" s="589"/>
      <c r="CW6" s="589"/>
      <c r="CX6" s="589"/>
      <c r="CY6" s="590"/>
      <c r="CZ6" s="641">
        <v>2.1</v>
      </c>
      <c r="DA6" s="641"/>
      <c r="DB6" s="641"/>
      <c r="DC6" s="641"/>
      <c r="DD6" s="594" t="s">
        <v>214</v>
      </c>
      <c r="DE6" s="589"/>
      <c r="DF6" s="589"/>
      <c r="DG6" s="589"/>
      <c r="DH6" s="589"/>
      <c r="DI6" s="589"/>
      <c r="DJ6" s="589"/>
      <c r="DK6" s="589"/>
      <c r="DL6" s="589"/>
      <c r="DM6" s="589"/>
      <c r="DN6" s="589"/>
      <c r="DO6" s="589"/>
      <c r="DP6" s="590"/>
      <c r="DQ6" s="594">
        <v>49240</v>
      </c>
      <c r="DR6" s="589"/>
      <c r="DS6" s="589"/>
      <c r="DT6" s="589"/>
      <c r="DU6" s="589"/>
      <c r="DV6" s="589"/>
      <c r="DW6" s="589"/>
      <c r="DX6" s="589"/>
      <c r="DY6" s="589"/>
      <c r="DZ6" s="589"/>
      <c r="EA6" s="589"/>
      <c r="EB6" s="589"/>
      <c r="EC6" s="627"/>
    </row>
    <row r="7" spans="2:143" ht="11.25" customHeight="1">
      <c r="B7" s="585" t="s">
        <v>215</v>
      </c>
      <c r="C7" s="586"/>
      <c r="D7" s="586"/>
      <c r="E7" s="586"/>
      <c r="F7" s="586"/>
      <c r="G7" s="586"/>
      <c r="H7" s="586"/>
      <c r="I7" s="586"/>
      <c r="J7" s="586"/>
      <c r="K7" s="586"/>
      <c r="L7" s="586"/>
      <c r="M7" s="586"/>
      <c r="N7" s="586"/>
      <c r="O7" s="586"/>
      <c r="P7" s="586"/>
      <c r="Q7" s="587"/>
      <c r="R7" s="588">
        <v>208</v>
      </c>
      <c r="S7" s="589"/>
      <c r="T7" s="589"/>
      <c r="U7" s="589"/>
      <c r="V7" s="589"/>
      <c r="W7" s="589"/>
      <c r="X7" s="589"/>
      <c r="Y7" s="590"/>
      <c r="Z7" s="641">
        <v>0</v>
      </c>
      <c r="AA7" s="641"/>
      <c r="AB7" s="641"/>
      <c r="AC7" s="641"/>
      <c r="AD7" s="642">
        <v>208</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92710</v>
      </c>
      <c r="BH7" s="589"/>
      <c r="BI7" s="589"/>
      <c r="BJ7" s="589"/>
      <c r="BK7" s="589"/>
      <c r="BL7" s="589"/>
      <c r="BM7" s="589"/>
      <c r="BN7" s="590"/>
      <c r="BO7" s="641">
        <v>28.2</v>
      </c>
      <c r="BP7" s="641"/>
      <c r="BQ7" s="641"/>
      <c r="BR7" s="641"/>
      <c r="BS7" s="642">
        <v>201</v>
      </c>
      <c r="BT7" s="642"/>
      <c r="BU7" s="642"/>
      <c r="BV7" s="642"/>
      <c r="BW7" s="642"/>
      <c r="BX7" s="642"/>
      <c r="BY7" s="642"/>
      <c r="BZ7" s="642"/>
      <c r="CA7" s="642"/>
      <c r="CB7" s="678"/>
      <c r="CD7" s="620" t="s">
        <v>217</v>
      </c>
      <c r="CE7" s="621"/>
      <c r="CF7" s="621"/>
      <c r="CG7" s="621"/>
      <c r="CH7" s="621"/>
      <c r="CI7" s="621"/>
      <c r="CJ7" s="621"/>
      <c r="CK7" s="621"/>
      <c r="CL7" s="621"/>
      <c r="CM7" s="621"/>
      <c r="CN7" s="621"/>
      <c r="CO7" s="621"/>
      <c r="CP7" s="621"/>
      <c r="CQ7" s="622"/>
      <c r="CR7" s="588">
        <v>719860</v>
      </c>
      <c r="CS7" s="589"/>
      <c r="CT7" s="589"/>
      <c r="CU7" s="589"/>
      <c r="CV7" s="589"/>
      <c r="CW7" s="589"/>
      <c r="CX7" s="589"/>
      <c r="CY7" s="590"/>
      <c r="CZ7" s="641">
        <v>30.1</v>
      </c>
      <c r="DA7" s="641"/>
      <c r="DB7" s="641"/>
      <c r="DC7" s="641"/>
      <c r="DD7" s="594">
        <v>133196</v>
      </c>
      <c r="DE7" s="589"/>
      <c r="DF7" s="589"/>
      <c r="DG7" s="589"/>
      <c r="DH7" s="589"/>
      <c r="DI7" s="589"/>
      <c r="DJ7" s="589"/>
      <c r="DK7" s="589"/>
      <c r="DL7" s="589"/>
      <c r="DM7" s="589"/>
      <c r="DN7" s="589"/>
      <c r="DO7" s="589"/>
      <c r="DP7" s="590"/>
      <c r="DQ7" s="594">
        <v>629746</v>
      </c>
      <c r="DR7" s="589"/>
      <c r="DS7" s="589"/>
      <c r="DT7" s="589"/>
      <c r="DU7" s="589"/>
      <c r="DV7" s="589"/>
      <c r="DW7" s="589"/>
      <c r="DX7" s="589"/>
      <c r="DY7" s="589"/>
      <c r="DZ7" s="589"/>
      <c r="EA7" s="589"/>
      <c r="EB7" s="589"/>
      <c r="EC7" s="627"/>
    </row>
    <row r="8" spans="2:143" ht="11.25" customHeight="1">
      <c r="B8" s="585" t="s">
        <v>218</v>
      </c>
      <c r="C8" s="586"/>
      <c r="D8" s="586"/>
      <c r="E8" s="586"/>
      <c r="F8" s="586"/>
      <c r="G8" s="586"/>
      <c r="H8" s="586"/>
      <c r="I8" s="586"/>
      <c r="J8" s="586"/>
      <c r="K8" s="586"/>
      <c r="L8" s="586"/>
      <c r="M8" s="586"/>
      <c r="N8" s="586"/>
      <c r="O8" s="586"/>
      <c r="P8" s="586"/>
      <c r="Q8" s="587"/>
      <c r="R8" s="588">
        <v>416</v>
      </c>
      <c r="S8" s="589"/>
      <c r="T8" s="589"/>
      <c r="U8" s="589"/>
      <c r="V8" s="589"/>
      <c r="W8" s="589"/>
      <c r="X8" s="589"/>
      <c r="Y8" s="590"/>
      <c r="Z8" s="641">
        <v>0</v>
      </c>
      <c r="AA8" s="641"/>
      <c r="AB8" s="641"/>
      <c r="AC8" s="641"/>
      <c r="AD8" s="642">
        <v>416</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2253</v>
      </c>
      <c r="BH8" s="589"/>
      <c r="BI8" s="589"/>
      <c r="BJ8" s="589"/>
      <c r="BK8" s="589"/>
      <c r="BL8" s="589"/>
      <c r="BM8" s="589"/>
      <c r="BN8" s="590"/>
      <c r="BO8" s="641">
        <v>0.7</v>
      </c>
      <c r="BP8" s="641"/>
      <c r="BQ8" s="641"/>
      <c r="BR8" s="641"/>
      <c r="BS8" s="594" t="s">
        <v>109</v>
      </c>
      <c r="BT8" s="589"/>
      <c r="BU8" s="589"/>
      <c r="BV8" s="589"/>
      <c r="BW8" s="589"/>
      <c r="BX8" s="589"/>
      <c r="BY8" s="589"/>
      <c r="BZ8" s="589"/>
      <c r="CA8" s="589"/>
      <c r="CB8" s="627"/>
      <c r="CD8" s="620" t="s">
        <v>220</v>
      </c>
      <c r="CE8" s="621"/>
      <c r="CF8" s="621"/>
      <c r="CG8" s="621"/>
      <c r="CH8" s="621"/>
      <c r="CI8" s="621"/>
      <c r="CJ8" s="621"/>
      <c r="CK8" s="621"/>
      <c r="CL8" s="621"/>
      <c r="CM8" s="621"/>
      <c r="CN8" s="621"/>
      <c r="CO8" s="621"/>
      <c r="CP8" s="621"/>
      <c r="CQ8" s="622"/>
      <c r="CR8" s="588">
        <v>285234</v>
      </c>
      <c r="CS8" s="589"/>
      <c r="CT8" s="589"/>
      <c r="CU8" s="589"/>
      <c r="CV8" s="589"/>
      <c r="CW8" s="589"/>
      <c r="CX8" s="589"/>
      <c r="CY8" s="590"/>
      <c r="CZ8" s="641">
        <v>11.9</v>
      </c>
      <c r="DA8" s="641"/>
      <c r="DB8" s="641"/>
      <c r="DC8" s="641"/>
      <c r="DD8" s="594">
        <v>29545</v>
      </c>
      <c r="DE8" s="589"/>
      <c r="DF8" s="589"/>
      <c r="DG8" s="589"/>
      <c r="DH8" s="589"/>
      <c r="DI8" s="589"/>
      <c r="DJ8" s="589"/>
      <c r="DK8" s="589"/>
      <c r="DL8" s="589"/>
      <c r="DM8" s="589"/>
      <c r="DN8" s="589"/>
      <c r="DO8" s="589"/>
      <c r="DP8" s="590"/>
      <c r="DQ8" s="594">
        <v>184704</v>
      </c>
      <c r="DR8" s="589"/>
      <c r="DS8" s="589"/>
      <c r="DT8" s="589"/>
      <c r="DU8" s="589"/>
      <c r="DV8" s="589"/>
      <c r="DW8" s="589"/>
      <c r="DX8" s="589"/>
      <c r="DY8" s="589"/>
      <c r="DZ8" s="589"/>
      <c r="EA8" s="589"/>
      <c r="EB8" s="589"/>
      <c r="EC8" s="627"/>
    </row>
    <row r="9" spans="2:143" ht="11.25" customHeight="1">
      <c r="B9" s="585" t="s">
        <v>221</v>
      </c>
      <c r="C9" s="586"/>
      <c r="D9" s="586"/>
      <c r="E9" s="586"/>
      <c r="F9" s="586"/>
      <c r="G9" s="586"/>
      <c r="H9" s="586"/>
      <c r="I9" s="586"/>
      <c r="J9" s="586"/>
      <c r="K9" s="586"/>
      <c r="L9" s="586"/>
      <c r="M9" s="586"/>
      <c r="N9" s="586"/>
      <c r="O9" s="586"/>
      <c r="P9" s="586"/>
      <c r="Q9" s="587"/>
      <c r="R9" s="588">
        <v>347</v>
      </c>
      <c r="S9" s="589"/>
      <c r="T9" s="589"/>
      <c r="U9" s="589"/>
      <c r="V9" s="589"/>
      <c r="W9" s="589"/>
      <c r="X9" s="589"/>
      <c r="Y9" s="590"/>
      <c r="Z9" s="641">
        <v>0</v>
      </c>
      <c r="AA9" s="641"/>
      <c r="AB9" s="641"/>
      <c r="AC9" s="641"/>
      <c r="AD9" s="642">
        <v>347</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51563</v>
      </c>
      <c r="BH9" s="589"/>
      <c r="BI9" s="589"/>
      <c r="BJ9" s="589"/>
      <c r="BK9" s="589"/>
      <c r="BL9" s="589"/>
      <c r="BM9" s="589"/>
      <c r="BN9" s="590"/>
      <c r="BO9" s="641">
        <v>15.7</v>
      </c>
      <c r="BP9" s="641"/>
      <c r="BQ9" s="641"/>
      <c r="BR9" s="641"/>
      <c r="BS9" s="594" t="s">
        <v>109</v>
      </c>
      <c r="BT9" s="589"/>
      <c r="BU9" s="589"/>
      <c r="BV9" s="589"/>
      <c r="BW9" s="589"/>
      <c r="BX9" s="589"/>
      <c r="BY9" s="589"/>
      <c r="BZ9" s="589"/>
      <c r="CA9" s="589"/>
      <c r="CB9" s="627"/>
      <c r="CD9" s="620" t="s">
        <v>223</v>
      </c>
      <c r="CE9" s="621"/>
      <c r="CF9" s="621"/>
      <c r="CG9" s="621"/>
      <c r="CH9" s="621"/>
      <c r="CI9" s="621"/>
      <c r="CJ9" s="621"/>
      <c r="CK9" s="621"/>
      <c r="CL9" s="621"/>
      <c r="CM9" s="621"/>
      <c r="CN9" s="621"/>
      <c r="CO9" s="621"/>
      <c r="CP9" s="621"/>
      <c r="CQ9" s="622"/>
      <c r="CR9" s="588">
        <v>250673</v>
      </c>
      <c r="CS9" s="589"/>
      <c r="CT9" s="589"/>
      <c r="CU9" s="589"/>
      <c r="CV9" s="589"/>
      <c r="CW9" s="589"/>
      <c r="CX9" s="589"/>
      <c r="CY9" s="590"/>
      <c r="CZ9" s="641">
        <v>10.5</v>
      </c>
      <c r="DA9" s="641"/>
      <c r="DB9" s="641"/>
      <c r="DC9" s="641"/>
      <c r="DD9" s="594">
        <v>5684</v>
      </c>
      <c r="DE9" s="589"/>
      <c r="DF9" s="589"/>
      <c r="DG9" s="589"/>
      <c r="DH9" s="589"/>
      <c r="DI9" s="589"/>
      <c r="DJ9" s="589"/>
      <c r="DK9" s="589"/>
      <c r="DL9" s="589"/>
      <c r="DM9" s="589"/>
      <c r="DN9" s="589"/>
      <c r="DO9" s="589"/>
      <c r="DP9" s="590"/>
      <c r="DQ9" s="594">
        <v>184599</v>
      </c>
      <c r="DR9" s="589"/>
      <c r="DS9" s="589"/>
      <c r="DT9" s="589"/>
      <c r="DU9" s="589"/>
      <c r="DV9" s="589"/>
      <c r="DW9" s="589"/>
      <c r="DX9" s="589"/>
      <c r="DY9" s="589"/>
      <c r="DZ9" s="589"/>
      <c r="EA9" s="589"/>
      <c r="EB9" s="589"/>
      <c r="EC9" s="627"/>
    </row>
    <row r="10" spans="2:143" ht="11.25" customHeight="1">
      <c r="B10" s="585" t="s">
        <v>224</v>
      </c>
      <c r="C10" s="586"/>
      <c r="D10" s="586"/>
      <c r="E10" s="586"/>
      <c r="F10" s="586"/>
      <c r="G10" s="586"/>
      <c r="H10" s="586"/>
      <c r="I10" s="586"/>
      <c r="J10" s="586"/>
      <c r="K10" s="586"/>
      <c r="L10" s="586"/>
      <c r="M10" s="586"/>
      <c r="N10" s="586"/>
      <c r="O10" s="586"/>
      <c r="P10" s="586"/>
      <c r="Q10" s="587"/>
      <c r="R10" s="588">
        <v>28549</v>
      </c>
      <c r="S10" s="589"/>
      <c r="T10" s="589"/>
      <c r="U10" s="589"/>
      <c r="V10" s="589"/>
      <c r="W10" s="589"/>
      <c r="X10" s="589"/>
      <c r="Y10" s="590"/>
      <c r="Z10" s="641">
        <v>1.2</v>
      </c>
      <c r="AA10" s="641"/>
      <c r="AB10" s="641"/>
      <c r="AC10" s="641"/>
      <c r="AD10" s="642">
        <v>28549</v>
      </c>
      <c r="AE10" s="642"/>
      <c r="AF10" s="642"/>
      <c r="AG10" s="642"/>
      <c r="AH10" s="642"/>
      <c r="AI10" s="642"/>
      <c r="AJ10" s="642"/>
      <c r="AK10" s="642"/>
      <c r="AL10" s="611">
        <v>1.7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37733</v>
      </c>
      <c r="BH10" s="589"/>
      <c r="BI10" s="589"/>
      <c r="BJ10" s="589"/>
      <c r="BK10" s="589"/>
      <c r="BL10" s="589"/>
      <c r="BM10" s="589"/>
      <c r="BN10" s="590"/>
      <c r="BO10" s="641">
        <v>11.5</v>
      </c>
      <c r="BP10" s="641"/>
      <c r="BQ10" s="641"/>
      <c r="BR10" s="641"/>
      <c r="BS10" s="594" t="s">
        <v>109</v>
      </c>
      <c r="BT10" s="589"/>
      <c r="BU10" s="589"/>
      <c r="BV10" s="589"/>
      <c r="BW10" s="589"/>
      <c r="BX10" s="589"/>
      <c r="BY10" s="589"/>
      <c r="BZ10" s="589"/>
      <c r="CA10" s="589"/>
      <c r="CB10" s="627"/>
      <c r="CD10" s="620" t="s">
        <v>226</v>
      </c>
      <c r="CE10" s="621"/>
      <c r="CF10" s="621"/>
      <c r="CG10" s="621"/>
      <c r="CH10" s="621"/>
      <c r="CI10" s="621"/>
      <c r="CJ10" s="621"/>
      <c r="CK10" s="621"/>
      <c r="CL10" s="621"/>
      <c r="CM10" s="621"/>
      <c r="CN10" s="621"/>
      <c r="CO10" s="621"/>
      <c r="CP10" s="621"/>
      <c r="CQ10" s="622"/>
      <c r="CR10" s="588">
        <v>367</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367</v>
      </c>
      <c r="DR10" s="589"/>
      <c r="DS10" s="589"/>
      <c r="DT10" s="589"/>
      <c r="DU10" s="589"/>
      <c r="DV10" s="589"/>
      <c r="DW10" s="589"/>
      <c r="DX10" s="589"/>
      <c r="DY10" s="589"/>
      <c r="DZ10" s="589"/>
      <c r="EA10" s="589"/>
      <c r="EB10" s="589"/>
      <c r="EC10" s="627"/>
    </row>
    <row r="11" spans="2:143" ht="11.25" customHeight="1">
      <c r="B11" s="585" t="s">
        <v>227</v>
      </c>
      <c r="C11" s="586"/>
      <c r="D11" s="586"/>
      <c r="E11" s="586"/>
      <c r="F11" s="586"/>
      <c r="G11" s="586"/>
      <c r="H11" s="586"/>
      <c r="I11" s="586"/>
      <c r="J11" s="586"/>
      <c r="K11" s="586"/>
      <c r="L11" s="586"/>
      <c r="M11" s="586"/>
      <c r="N11" s="586"/>
      <c r="O11" s="586"/>
      <c r="P11" s="586"/>
      <c r="Q11" s="587"/>
      <c r="R11" s="588">
        <v>3081</v>
      </c>
      <c r="S11" s="589"/>
      <c r="T11" s="589"/>
      <c r="U11" s="589"/>
      <c r="V11" s="589"/>
      <c r="W11" s="589"/>
      <c r="X11" s="589"/>
      <c r="Y11" s="590"/>
      <c r="Z11" s="641">
        <v>0.1</v>
      </c>
      <c r="AA11" s="641"/>
      <c r="AB11" s="641"/>
      <c r="AC11" s="641"/>
      <c r="AD11" s="642">
        <v>3081</v>
      </c>
      <c r="AE11" s="642"/>
      <c r="AF11" s="642"/>
      <c r="AG11" s="642"/>
      <c r="AH11" s="642"/>
      <c r="AI11" s="642"/>
      <c r="AJ11" s="642"/>
      <c r="AK11" s="642"/>
      <c r="AL11" s="611">
        <v>0.2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1161</v>
      </c>
      <c r="BH11" s="589"/>
      <c r="BI11" s="589"/>
      <c r="BJ11" s="589"/>
      <c r="BK11" s="589"/>
      <c r="BL11" s="589"/>
      <c r="BM11" s="589"/>
      <c r="BN11" s="590"/>
      <c r="BO11" s="641">
        <v>0.4</v>
      </c>
      <c r="BP11" s="641"/>
      <c r="BQ11" s="641"/>
      <c r="BR11" s="641"/>
      <c r="BS11" s="594">
        <v>201</v>
      </c>
      <c r="BT11" s="589"/>
      <c r="BU11" s="589"/>
      <c r="BV11" s="589"/>
      <c r="BW11" s="589"/>
      <c r="BX11" s="589"/>
      <c r="BY11" s="589"/>
      <c r="BZ11" s="589"/>
      <c r="CA11" s="589"/>
      <c r="CB11" s="627"/>
      <c r="CD11" s="620" t="s">
        <v>229</v>
      </c>
      <c r="CE11" s="621"/>
      <c r="CF11" s="621"/>
      <c r="CG11" s="621"/>
      <c r="CH11" s="621"/>
      <c r="CI11" s="621"/>
      <c r="CJ11" s="621"/>
      <c r="CK11" s="621"/>
      <c r="CL11" s="621"/>
      <c r="CM11" s="621"/>
      <c r="CN11" s="621"/>
      <c r="CO11" s="621"/>
      <c r="CP11" s="621"/>
      <c r="CQ11" s="622"/>
      <c r="CR11" s="588">
        <v>217136</v>
      </c>
      <c r="CS11" s="589"/>
      <c r="CT11" s="589"/>
      <c r="CU11" s="589"/>
      <c r="CV11" s="589"/>
      <c r="CW11" s="589"/>
      <c r="CX11" s="589"/>
      <c r="CY11" s="590"/>
      <c r="CZ11" s="641">
        <v>9.1</v>
      </c>
      <c r="DA11" s="641"/>
      <c r="DB11" s="641"/>
      <c r="DC11" s="641"/>
      <c r="DD11" s="594">
        <v>137470</v>
      </c>
      <c r="DE11" s="589"/>
      <c r="DF11" s="589"/>
      <c r="DG11" s="589"/>
      <c r="DH11" s="589"/>
      <c r="DI11" s="589"/>
      <c r="DJ11" s="589"/>
      <c r="DK11" s="589"/>
      <c r="DL11" s="589"/>
      <c r="DM11" s="589"/>
      <c r="DN11" s="589"/>
      <c r="DO11" s="589"/>
      <c r="DP11" s="590"/>
      <c r="DQ11" s="594">
        <v>117505</v>
      </c>
      <c r="DR11" s="589"/>
      <c r="DS11" s="589"/>
      <c r="DT11" s="589"/>
      <c r="DU11" s="589"/>
      <c r="DV11" s="589"/>
      <c r="DW11" s="589"/>
      <c r="DX11" s="589"/>
      <c r="DY11" s="589"/>
      <c r="DZ11" s="589"/>
      <c r="EA11" s="589"/>
      <c r="EB11" s="589"/>
      <c r="EC11" s="627"/>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226692</v>
      </c>
      <c r="BH12" s="589"/>
      <c r="BI12" s="589"/>
      <c r="BJ12" s="589"/>
      <c r="BK12" s="589"/>
      <c r="BL12" s="589"/>
      <c r="BM12" s="589"/>
      <c r="BN12" s="590"/>
      <c r="BO12" s="641">
        <v>69</v>
      </c>
      <c r="BP12" s="641"/>
      <c r="BQ12" s="641"/>
      <c r="BR12" s="641"/>
      <c r="BS12" s="594" t="s">
        <v>109</v>
      </c>
      <c r="BT12" s="589"/>
      <c r="BU12" s="589"/>
      <c r="BV12" s="589"/>
      <c r="BW12" s="589"/>
      <c r="BX12" s="589"/>
      <c r="BY12" s="589"/>
      <c r="BZ12" s="589"/>
      <c r="CA12" s="589"/>
      <c r="CB12" s="627"/>
      <c r="CD12" s="620" t="s">
        <v>232</v>
      </c>
      <c r="CE12" s="621"/>
      <c r="CF12" s="621"/>
      <c r="CG12" s="621"/>
      <c r="CH12" s="621"/>
      <c r="CI12" s="621"/>
      <c r="CJ12" s="621"/>
      <c r="CK12" s="621"/>
      <c r="CL12" s="621"/>
      <c r="CM12" s="621"/>
      <c r="CN12" s="621"/>
      <c r="CO12" s="621"/>
      <c r="CP12" s="621"/>
      <c r="CQ12" s="622"/>
      <c r="CR12" s="588">
        <v>114820</v>
      </c>
      <c r="CS12" s="589"/>
      <c r="CT12" s="589"/>
      <c r="CU12" s="589"/>
      <c r="CV12" s="589"/>
      <c r="CW12" s="589"/>
      <c r="CX12" s="589"/>
      <c r="CY12" s="590"/>
      <c r="CZ12" s="641">
        <v>4.8</v>
      </c>
      <c r="DA12" s="641"/>
      <c r="DB12" s="641"/>
      <c r="DC12" s="641"/>
      <c r="DD12" s="594">
        <v>25641</v>
      </c>
      <c r="DE12" s="589"/>
      <c r="DF12" s="589"/>
      <c r="DG12" s="589"/>
      <c r="DH12" s="589"/>
      <c r="DI12" s="589"/>
      <c r="DJ12" s="589"/>
      <c r="DK12" s="589"/>
      <c r="DL12" s="589"/>
      <c r="DM12" s="589"/>
      <c r="DN12" s="589"/>
      <c r="DO12" s="589"/>
      <c r="DP12" s="590"/>
      <c r="DQ12" s="594">
        <v>97290</v>
      </c>
      <c r="DR12" s="589"/>
      <c r="DS12" s="589"/>
      <c r="DT12" s="589"/>
      <c r="DU12" s="589"/>
      <c r="DV12" s="589"/>
      <c r="DW12" s="589"/>
      <c r="DX12" s="589"/>
      <c r="DY12" s="589"/>
      <c r="DZ12" s="589"/>
      <c r="EA12" s="589"/>
      <c r="EB12" s="589"/>
      <c r="EC12" s="627"/>
    </row>
    <row r="13" spans="2:143" ht="11.25" customHeight="1">
      <c r="B13" s="585" t="s">
        <v>233</v>
      </c>
      <c r="C13" s="586"/>
      <c r="D13" s="586"/>
      <c r="E13" s="586"/>
      <c r="F13" s="586"/>
      <c r="G13" s="586"/>
      <c r="H13" s="586"/>
      <c r="I13" s="586"/>
      <c r="J13" s="586"/>
      <c r="K13" s="586"/>
      <c r="L13" s="586"/>
      <c r="M13" s="586"/>
      <c r="N13" s="586"/>
      <c r="O13" s="586"/>
      <c r="P13" s="586"/>
      <c r="Q13" s="587"/>
      <c r="R13" s="588">
        <v>4942</v>
      </c>
      <c r="S13" s="589"/>
      <c r="T13" s="589"/>
      <c r="U13" s="589"/>
      <c r="V13" s="589"/>
      <c r="W13" s="589"/>
      <c r="X13" s="589"/>
      <c r="Y13" s="590"/>
      <c r="Z13" s="641">
        <v>0.2</v>
      </c>
      <c r="AA13" s="641"/>
      <c r="AB13" s="641"/>
      <c r="AC13" s="641"/>
      <c r="AD13" s="642">
        <v>4942</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215461</v>
      </c>
      <c r="BH13" s="589"/>
      <c r="BI13" s="589"/>
      <c r="BJ13" s="589"/>
      <c r="BK13" s="589"/>
      <c r="BL13" s="589"/>
      <c r="BM13" s="589"/>
      <c r="BN13" s="590"/>
      <c r="BO13" s="641">
        <v>65.599999999999994</v>
      </c>
      <c r="BP13" s="641"/>
      <c r="BQ13" s="641"/>
      <c r="BR13" s="641"/>
      <c r="BS13" s="594" t="s">
        <v>109</v>
      </c>
      <c r="BT13" s="589"/>
      <c r="BU13" s="589"/>
      <c r="BV13" s="589"/>
      <c r="BW13" s="589"/>
      <c r="BX13" s="589"/>
      <c r="BY13" s="589"/>
      <c r="BZ13" s="589"/>
      <c r="CA13" s="589"/>
      <c r="CB13" s="627"/>
      <c r="CD13" s="620" t="s">
        <v>235</v>
      </c>
      <c r="CE13" s="621"/>
      <c r="CF13" s="621"/>
      <c r="CG13" s="621"/>
      <c r="CH13" s="621"/>
      <c r="CI13" s="621"/>
      <c r="CJ13" s="621"/>
      <c r="CK13" s="621"/>
      <c r="CL13" s="621"/>
      <c r="CM13" s="621"/>
      <c r="CN13" s="621"/>
      <c r="CO13" s="621"/>
      <c r="CP13" s="621"/>
      <c r="CQ13" s="622"/>
      <c r="CR13" s="588">
        <v>330226</v>
      </c>
      <c r="CS13" s="589"/>
      <c r="CT13" s="589"/>
      <c r="CU13" s="589"/>
      <c r="CV13" s="589"/>
      <c r="CW13" s="589"/>
      <c r="CX13" s="589"/>
      <c r="CY13" s="590"/>
      <c r="CZ13" s="641">
        <v>13.8</v>
      </c>
      <c r="DA13" s="641"/>
      <c r="DB13" s="641"/>
      <c r="DC13" s="641"/>
      <c r="DD13" s="594">
        <v>114129</v>
      </c>
      <c r="DE13" s="589"/>
      <c r="DF13" s="589"/>
      <c r="DG13" s="589"/>
      <c r="DH13" s="589"/>
      <c r="DI13" s="589"/>
      <c r="DJ13" s="589"/>
      <c r="DK13" s="589"/>
      <c r="DL13" s="589"/>
      <c r="DM13" s="589"/>
      <c r="DN13" s="589"/>
      <c r="DO13" s="589"/>
      <c r="DP13" s="590"/>
      <c r="DQ13" s="594">
        <v>209466</v>
      </c>
      <c r="DR13" s="589"/>
      <c r="DS13" s="589"/>
      <c r="DT13" s="589"/>
      <c r="DU13" s="589"/>
      <c r="DV13" s="589"/>
      <c r="DW13" s="589"/>
      <c r="DX13" s="589"/>
      <c r="DY13" s="589"/>
      <c r="DZ13" s="589"/>
      <c r="EA13" s="589"/>
      <c r="EB13" s="589"/>
      <c r="EC13" s="627"/>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1890</v>
      </c>
      <c r="BH14" s="589"/>
      <c r="BI14" s="589"/>
      <c r="BJ14" s="589"/>
      <c r="BK14" s="589"/>
      <c r="BL14" s="589"/>
      <c r="BM14" s="589"/>
      <c r="BN14" s="590"/>
      <c r="BO14" s="641">
        <v>0.6</v>
      </c>
      <c r="BP14" s="641"/>
      <c r="BQ14" s="641"/>
      <c r="BR14" s="641"/>
      <c r="BS14" s="594" t="s">
        <v>109</v>
      </c>
      <c r="BT14" s="589"/>
      <c r="BU14" s="589"/>
      <c r="BV14" s="589"/>
      <c r="BW14" s="589"/>
      <c r="BX14" s="589"/>
      <c r="BY14" s="589"/>
      <c r="BZ14" s="589"/>
      <c r="CA14" s="589"/>
      <c r="CB14" s="627"/>
      <c r="CD14" s="620" t="s">
        <v>238</v>
      </c>
      <c r="CE14" s="621"/>
      <c r="CF14" s="621"/>
      <c r="CG14" s="621"/>
      <c r="CH14" s="621"/>
      <c r="CI14" s="621"/>
      <c r="CJ14" s="621"/>
      <c r="CK14" s="621"/>
      <c r="CL14" s="621"/>
      <c r="CM14" s="621"/>
      <c r="CN14" s="621"/>
      <c r="CO14" s="621"/>
      <c r="CP14" s="621"/>
      <c r="CQ14" s="622"/>
      <c r="CR14" s="588" t="s">
        <v>109</v>
      </c>
      <c r="CS14" s="589"/>
      <c r="CT14" s="589"/>
      <c r="CU14" s="589"/>
      <c r="CV14" s="589"/>
      <c r="CW14" s="589"/>
      <c r="CX14" s="589"/>
      <c r="CY14" s="590"/>
      <c r="CZ14" s="641" t="s">
        <v>109</v>
      </c>
      <c r="DA14" s="641"/>
      <c r="DB14" s="641"/>
      <c r="DC14" s="641"/>
      <c r="DD14" s="594" t="s">
        <v>109</v>
      </c>
      <c r="DE14" s="589"/>
      <c r="DF14" s="589"/>
      <c r="DG14" s="589"/>
      <c r="DH14" s="589"/>
      <c r="DI14" s="589"/>
      <c r="DJ14" s="589"/>
      <c r="DK14" s="589"/>
      <c r="DL14" s="589"/>
      <c r="DM14" s="589"/>
      <c r="DN14" s="589"/>
      <c r="DO14" s="589"/>
      <c r="DP14" s="590"/>
      <c r="DQ14" s="594" t="s">
        <v>109</v>
      </c>
      <c r="DR14" s="589"/>
      <c r="DS14" s="589"/>
      <c r="DT14" s="589"/>
      <c r="DU14" s="589"/>
      <c r="DV14" s="589"/>
      <c r="DW14" s="589"/>
      <c r="DX14" s="589"/>
      <c r="DY14" s="589"/>
      <c r="DZ14" s="589"/>
      <c r="EA14" s="589"/>
      <c r="EB14" s="589"/>
      <c r="EC14" s="627"/>
    </row>
    <row r="15" spans="2:143" ht="11.25" customHeight="1">
      <c r="B15" s="585" t="s">
        <v>239</v>
      </c>
      <c r="C15" s="586"/>
      <c r="D15" s="586"/>
      <c r="E15" s="586"/>
      <c r="F15" s="586"/>
      <c r="G15" s="586"/>
      <c r="H15" s="586"/>
      <c r="I15" s="586"/>
      <c r="J15" s="586"/>
      <c r="K15" s="586"/>
      <c r="L15" s="586"/>
      <c r="M15" s="586"/>
      <c r="N15" s="586"/>
      <c r="O15" s="586"/>
      <c r="P15" s="586"/>
      <c r="Q15" s="587"/>
      <c r="R15" s="588">
        <v>232</v>
      </c>
      <c r="S15" s="589"/>
      <c r="T15" s="589"/>
      <c r="U15" s="589"/>
      <c r="V15" s="589"/>
      <c r="W15" s="589"/>
      <c r="X15" s="589"/>
      <c r="Y15" s="590"/>
      <c r="Z15" s="641">
        <v>0</v>
      </c>
      <c r="AA15" s="641"/>
      <c r="AB15" s="641"/>
      <c r="AC15" s="641"/>
      <c r="AD15" s="642">
        <v>232</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7366</v>
      </c>
      <c r="BH15" s="589"/>
      <c r="BI15" s="589"/>
      <c r="BJ15" s="589"/>
      <c r="BK15" s="589"/>
      <c r="BL15" s="589"/>
      <c r="BM15" s="589"/>
      <c r="BN15" s="590"/>
      <c r="BO15" s="641">
        <v>2.2000000000000002</v>
      </c>
      <c r="BP15" s="641"/>
      <c r="BQ15" s="641"/>
      <c r="BR15" s="641"/>
      <c r="BS15" s="594" t="s">
        <v>109</v>
      </c>
      <c r="BT15" s="589"/>
      <c r="BU15" s="589"/>
      <c r="BV15" s="589"/>
      <c r="BW15" s="589"/>
      <c r="BX15" s="589"/>
      <c r="BY15" s="589"/>
      <c r="BZ15" s="589"/>
      <c r="CA15" s="589"/>
      <c r="CB15" s="627"/>
      <c r="CD15" s="620" t="s">
        <v>241</v>
      </c>
      <c r="CE15" s="621"/>
      <c r="CF15" s="621"/>
      <c r="CG15" s="621"/>
      <c r="CH15" s="621"/>
      <c r="CI15" s="621"/>
      <c r="CJ15" s="621"/>
      <c r="CK15" s="621"/>
      <c r="CL15" s="621"/>
      <c r="CM15" s="621"/>
      <c r="CN15" s="621"/>
      <c r="CO15" s="621"/>
      <c r="CP15" s="621"/>
      <c r="CQ15" s="622"/>
      <c r="CR15" s="588">
        <v>172204</v>
      </c>
      <c r="CS15" s="589"/>
      <c r="CT15" s="589"/>
      <c r="CU15" s="589"/>
      <c r="CV15" s="589"/>
      <c r="CW15" s="589"/>
      <c r="CX15" s="589"/>
      <c r="CY15" s="590"/>
      <c r="CZ15" s="641">
        <v>7.2</v>
      </c>
      <c r="DA15" s="641"/>
      <c r="DB15" s="641"/>
      <c r="DC15" s="641"/>
      <c r="DD15" s="594">
        <v>32187</v>
      </c>
      <c r="DE15" s="589"/>
      <c r="DF15" s="589"/>
      <c r="DG15" s="589"/>
      <c r="DH15" s="589"/>
      <c r="DI15" s="589"/>
      <c r="DJ15" s="589"/>
      <c r="DK15" s="589"/>
      <c r="DL15" s="589"/>
      <c r="DM15" s="589"/>
      <c r="DN15" s="589"/>
      <c r="DO15" s="589"/>
      <c r="DP15" s="590"/>
      <c r="DQ15" s="594">
        <v>139991</v>
      </c>
      <c r="DR15" s="589"/>
      <c r="DS15" s="589"/>
      <c r="DT15" s="589"/>
      <c r="DU15" s="589"/>
      <c r="DV15" s="589"/>
      <c r="DW15" s="589"/>
      <c r="DX15" s="589"/>
      <c r="DY15" s="589"/>
      <c r="DZ15" s="589"/>
      <c r="EA15" s="589"/>
      <c r="EB15" s="589"/>
      <c r="EC15" s="627"/>
    </row>
    <row r="16" spans="2:143" ht="11.25" customHeight="1">
      <c r="B16" s="585" t="s">
        <v>242</v>
      </c>
      <c r="C16" s="586"/>
      <c r="D16" s="586"/>
      <c r="E16" s="586"/>
      <c r="F16" s="586"/>
      <c r="G16" s="586"/>
      <c r="H16" s="586"/>
      <c r="I16" s="586"/>
      <c r="J16" s="586"/>
      <c r="K16" s="586"/>
      <c r="L16" s="586"/>
      <c r="M16" s="586"/>
      <c r="N16" s="586"/>
      <c r="O16" s="586"/>
      <c r="P16" s="586"/>
      <c r="Q16" s="587"/>
      <c r="R16" s="588">
        <v>1374274</v>
      </c>
      <c r="S16" s="589"/>
      <c r="T16" s="589"/>
      <c r="U16" s="589"/>
      <c r="V16" s="589"/>
      <c r="W16" s="589"/>
      <c r="X16" s="589"/>
      <c r="Y16" s="590"/>
      <c r="Z16" s="641">
        <v>55.5</v>
      </c>
      <c r="AA16" s="641"/>
      <c r="AB16" s="641"/>
      <c r="AC16" s="641"/>
      <c r="AD16" s="642">
        <v>1239073</v>
      </c>
      <c r="AE16" s="642"/>
      <c r="AF16" s="642"/>
      <c r="AG16" s="642"/>
      <c r="AH16" s="642"/>
      <c r="AI16" s="642"/>
      <c r="AJ16" s="642"/>
      <c r="AK16" s="642"/>
      <c r="AL16" s="611">
        <v>75.7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7"/>
      <c r="CD16" s="620" t="s">
        <v>244</v>
      </c>
      <c r="CE16" s="621"/>
      <c r="CF16" s="621"/>
      <c r="CG16" s="621"/>
      <c r="CH16" s="621"/>
      <c r="CI16" s="621"/>
      <c r="CJ16" s="621"/>
      <c r="CK16" s="621"/>
      <c r="CL16" s="621"/>
      <c r="CM16" s="621"/>
      <c r="CN16" s="621"/>
      <c r="CO16" s="621"/>
      <c r="CP16" s="621"/>
      <c r="CQ16" s="622"/>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7"/>
    </row>
    <row r="17" spans="2:133" ht="11.25" customHeight="1">
      <c r="B17" s="585" t="s">
        <v>245</v>
      </c>
      <c r="C17" s="586"/>
      <c r="D17" s="586"/>
      <c r="E17" s="586"/>
      <c r="F17" s="586"/>
      <c r="G17" s="586"/>
      <c r="H17" s="586"/>
      <c r="I17" s="586"/>
      <c r="J17" s="586"/>
      <c r="K17" s="586"/>
      <c r="L17" s="586"/>
      <c r="M17" s="586"/>
      <c r="N17" s="586"/>
      <c r="O17" s="586"/>
      <c r="P17" s="586"/>
      <c r="Q17" s="587"/>
      <c r="R17" s="588">
        <v>1239073</v>
      </c>
      <c r="S17" s="589"/>
      <c r="T17" s="589"/>
      <c r="U17" s="589"/>
      <c r="V17" s="589"/>
      <c r="W17" s="589"/>
      <c r="X17" s="589"/>
      <c r="Y17" s="590"/>
      <c r="Z17" s="641">
        <v>50</v>
      </c>
      <c r="AA17" s="641"/>
      <c r="AB17" s="641"/>
      <c r="AC17" s="641"/>
      <c r="AD17" s="642">
        <v>1239073</v>
      </c>
      <c r="AE17" s="642"/>
      <c r="AF17" s="642"/>
      <c r="AG17" s="642"/>
      <c r="AH17" s="642"/>
      <c r="AI17" s="642"/>
      <c r="AJ17" s="642"/>
      <c r="AK17" s="642"/>
      <c r="AL17" s="611">
        <v>75.7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7"/>
      <c r="CD17" s="620" t="s">
        <v>247</v>
      </c>
      <c r="CE17" s="621"/>
      <c r="CF17" s="621"/>
      <c r="CG17" s="621"/>
      <c r="CH17" s="621"/>
      <c r="CI17" s="621"/>
      <c r="CJ17" s="621"/>
      <c r="CK17" s="621"/>
      <c r="CL17" s="621"/>
      <c r="CM17" s="621"/>
      <c r="CN17" s="621"/>
      <c r="CO17" s="621"/>
      <c r="CP17" s="621"/>
      <c r="CQ17" s="622"/>
      <c r="CR17" s="588">
        <v>248742</v>
      </c>
      <c r="CS17" s="589"/>
      <c r="CT17" s="589"/>
      <c r="CU17" s="589"/>
      <c r="CV17" s="589"/>
      <c r="CW17" s="589"/>
      <c r="CX17" s="589"/>
      <c r="CY17" s="590"/>
      <c r="CZ17" s="641">
        <v>10.4</v>
      </c>
      <c r="DA17" s="641"/>
      <c r="DB17" s="641"/>
      <c r="DC17" s="641"/>
      <c r="DD17" s="594" t="s">
        <v>109</v>
      </c>
      <c r="DE17" s="589"/>
      <c r="DF17" s="589"/>
      <c r="DG17" s="589"/>
      <c r="DH17" s="589"/>
      <c r="DI17" s="589"/>
      <c r="DJ17" s="589"/>
      <c r="DK17" s="589"/>
      <c r="DL17" s="589"/>
      <c r="DM17" s="589"/>
      <c r="DN17" s="589"/>
      <c r="DO17" s="589"/>
      <c r="DP17" s="590"/>
      <c r="DQ17" s="594">
        <v>248224</v>
      </c>
      <c r="DR17" s="589"/>
      <c r="DS17" s="589"/>
      <c r="DT17" s="589"/>
      <c r="DU17" s="589"/>
      <c r="DV17" s="589"/>
      <c r="DW17" s="589"/>
      <c r="DX17" s="589"/>
      <c r="DY17" s="589"/>
      <c r="DZ17" s="589"/>
      <c r="EA17" s="589"/>
      <c r="EB17" s="589"/>
      <c r="EC17" s="627"/>
    </row>
    <row r="18" spans="2:133" ht="11.25" customHeight="1">
      <c r="B18" s="585" t="s">
        <v>248</v>
      </c>
      <c r="C18" s="586"/>
      <c r="D18" s="586"/>
      <c r="E18" s="586"/>
      <c r="F18" s="586"/>
      <c r="G18" s="586"/>
      <c r="H18" s="586"/>
      <c r="I18" s="586"/>
      <c r="J18" s="586"/>
      <c r="K18" s="586"/>
      <c r="L18" s="586"/>
      <c r="M18" s="586"/>
      <c r="N18" s="586"/>
      <c r="O18" s="586"/>
      <c r="P18" s="586"/>
      <c r="Q18" s="587"/>
      <c r="R18" s="588">
        <v>135199</v>
      </c>
      <c r="S18" s="589"/>
      <c r="T18" s="589"/>
      <c r="U18" s="589"/>
      <c r="V18" s="589"/>
      <c r="W18" s="589"/>
      <c r="X18" s="589"/>
      <c r="Y18" s="590"/>
      <c r="Z18" s="641">
        <v>5.5</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7"/>
      <c r="CD18" s="620" t="s">
        <v>250</v>
      </c>
      <c r="CE18" s="621"/>
      <c r="CF18" s="621"/>
      <c r="CG18" s="621"/>
      <c r="CH18" s="621"/>
      <c r="CI18" s="621"/>
      <c r="CJ18" s="621"/>
      <c r="CK18" s="621"/>
      <c r="CL18" s="621"/>
      <c r="CM18" s="621"/>
      <c r="CN18" s="621"/>
      <c r="CO18" s="621"/>
      <c r="CP18" s="621"/>
      <c r="CQ18" s="622"/>
      <c r="CR18" s="588">
        <v>6300</v>
      </c>
      <c r="CS18" s="589"/>
      <c r="CT18" s="589"/>
      <c r="CU18" s="589"/>
      <c r="CV18" s="589"/>
      <c r="CW18" s="589"/>
      <c r="CX18" s="589"/>
      <c r="CY18" s="590"/>
      <c r="CZ18" s="641">
        <v>0.3</v>
      </c>
      <c r="DA18" s="641"/>
      <c r="DB18" s="641"/>
      <c r="DC18" s="641"/>
      <c r="DD18" s="594">
        <v>6300</v>
      </c>
      <c r="DE18" s="589"/>
      <c r="DF18" s="589"/>
      <c r="DG18" s="589"/>
      <c r="DH18" s="589"/>
      <c r="DI18" s="589"/>
      <c r="DJ18" s="589"/>
      <c r="DK18" s="589"/>
      <c r="DL18" s="589"/>
      <c r="DM18" s="589"/>
      <c r="DN18" s="589"/>
      <c r="DO18" s="589"/>
      <c r="DP18" s="590"/>
      <c r="DQ18" s="594">
        <v>4835</v>
      </c>
      <c r="DR18" s="589"/>
      <c r="DS18" s="589"/>
      <c r="DT18" s="589"/>
      <c r="DU18" s="589"/>
      <c r="DV18" s="589"/>
      <c r="DW18" s="589"/>
      <c r="DX18" s="589"/>
      <c r="DY18" s="589"/>
      <c r="DZ18" s="589"/>
      <c r="EA18" s="589"/>
      <c r="EB18" s="589"/>
      <c r="EC18" s="627"/>
    </row>
    <row r="19" spans="2:133" ht="11.25" customHeight="1">
      <c r="B19" s="585" t="s">
        <v>251</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7"/>
      <c r="CD19" s="620" t="s">
        <v>253</v>
      </c>
      <c r="CE19" s="621"/>
      <c r="CF19" s="621"/>
      <c r="CG19" s="621"/>
      <c r="CH19" s="621"/>
      <c r="CI19" s="621"/>
      <c r="CJ19" s="621"/>
      <c r="CK19" s="621"/>
      <c r="CL19" s="621"/>
      <c r="CM19" s="621"/>
      <c r="CN19" s="621"/>
      <c r="CO19" s="621"/>
      <c r="CP19" s="621"/>
      <c r="CQ19" s="622"/>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7"/>
    </row>
    <row r="20" spans="2:133" ht="11.25" customHeight="1">
      <c r="B20" s="585" t="s">
        <v>254</v>
      </c>
      <c r="C20" s="586"/>
      <c r="D20" s="586"/>
      <c r="E20" s="586"/>
      <c r="F20" s="586"/>
      <c r="G20" s="586"/>
      <c r="H20" s="586"/>
      <c r="I20" s="586"/>
      <c r="J20" s="586"/>
      <c r="K20" s="586"/>
      <c r="L20" s="586"/>
      <c r="M20" s="586"/>
      <c r="N20" s="586"/>
      <c r="O20" s="586"/>
      <c r="P20" s="586"/>
      <c r="Q20" s="587"/>
      <c r="R20" s="588">
        <v>1772724</v>
      </c>
      <c r="S20" s="589"/>
      <c r="T20" s="589"/>
      <c r="U20" s="589"/>
      <c r="V20" s="589"/>
      <c r="W20" s="589"/>
      <c r="X20" s="589"/>
      <c r="Y20" s="590"/>
      <c r="Z20" s="641">
        <v>71.599999999999994</v>
      </c>
      <c r="AA20" s="641"/>
      <c r="AB20" s="641"/>
      <c r="AC20" s="641"/>
      <c r="AD20" s="642">
        <v>1637523</v>
      </c>
      <c r="AE20" s="642"/>
      <c r="AF20" s="642"/>
      <c r="AG20" s="642"/>
      <c r="AH20" s="642"/>
      <c r="AI20" s="642"/>
      <c r="AJ20" s="642"/>
      <c r="AK20" s="642"/>
      <c r="AL20" s="611">
        <v>100</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7"/>
      <c r="CD20" s="620" t="s">
        <v>256</v>
      </c>
      <c r="CE20" s="621"/>
      <c r="CF20" s="621"/>
      <c r="CG20" s="621"/>
      <c r="CH20" s="621"/>
      <c r="CI20" s="621"/>
      <c r="CJ20" s="621"/>
      <c r="CK20" s="621"/>
      <c r="CL20" s="621"/>
      <c r="CM20" s="621"/>
      <c r="CN20" s="621"/>
      <c r="CO20" s="621"/>
      <c r="CP20" s="621"/>
      <c r="CQ20" s="622"/>
      <c r="CR20" s="588">
        <v>2394802</v>
      </c>
      <c r="CS20" s="589"/>
      <c r="CT20" s="589"/>
      <c r="CU20" s="589"/>
      <c r="CV20" s="589"/>
      <c r="CW20" s="589"/>
      <c r="CX20" s="589"/>
      <c r="CY20" s="590"/>
      <c r="CZ20" s="641">
        <v>100</v>
      </c>
      <c r="DA20" s="641"/>
      <c r="DB20" s="641"/>
      <c r="DC20" s="641"/>
      <c r="DD20" s="594">
        <v>484152</v>
      </c>
      <c r="DE20" s="589"/>
      <c r="DF20" s="589"/>
      <c r="DG20" s="589"/>
      <c r="DH20" s="589"/>
      <c r="DI20" s="589"/>
      <c r="DJ20" s="589"/>
      <c r="DK20" s="589"/>
      <c r="DL20" s="589"/>
      <c r="DM20" s="589"/>
      <c r="DN20" s="589"/>
      <c r="DO20" s="589"/>
      <c r="DP20" s="590"/>
      <c r="DQ20" s="594">
        <v>1865967</v>
      </c>
      <c r="DR20" s="589"/>
      <c r="DS20" s="589"/>
      <c r="DT20" s="589"/>
      <c r="DU20" s="589"/>
      <c r="DV20" s="589"/>
      <c r="DW20" s="589"/>
      <c r="DX20" s="589"/>
      <c r="DY20" s="589"/>
      <c r="DZ20" s="589"/>
      <c r="EA20" s="589"/>
      <c r="EB20" s="589"/>
      <c r="EC20" s="627"/>
    </row>
    <row r="21" spans="2:133" ht="11.25" customHeight="1">
      <c r="B21" s="585" t="s">
        <v>257</v>
      </c>
      <c r="C21" s="586"/>
      <c r="D21" s="586"/>
      <c r="E21" s="586"/>
      <c r="F21" s="586"/>
      <c r="G21" s="586"/>
      <c r="H21" s="586"/>
      <c r="I21" s="586"/>
      <c r="J21" s="586"/>
      <c r="K21" s="586"/>
      <c r="L21" s="586"/>
      <c r="M21" s="586"/>
      <c r="N21" s="586"/>
      <c r="O21" s="586"/>
      <c r="P21" s="586"/>
      <c r="Q21" s="587"/>
      <c r="R21" s="588" t="s">
        <v>109</v>
      </c>
      <c r="S21" s="589"/>
      <c r="T21" s="589"/>
      <c r="U21" s="589"/>
      <c r="V21" s="589"/>
      <c r="W21" s="589"/>
      <c r="X21" s="589"/>
      <c r="Y21" s="590"/>
      <c r="Z21" s="641" t="s">
        <v>109</v>
      </c>
      <c r="AA21" s="641"/>
      <c r="AB21" s="641"/>
      <c r="AC21" s="641"/>
      <c r="AD21" s="642" t="s">
        <v>109</v>
      </c>
      <c r="AE21" s="642"/>
      <c r="AF21" s="642"/>
      <c r="AG21" s="642"/>
      <c r="AH21" s="642"/>
      <c r="AI21" s="642"/>
      <c r="AJ21" s="642"/>
      <c r="AK21" s="642"/>
      <c r="AL21" s="611" t="s">
        <v>109</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c r="B22" s="585" t="s">
        <v>259</v>
      </c>
      <c r="C22" s="586"/>
      <c r="D22" s="586"/>
      <c r="E22" s="586"/>
      <c r="F22" s="586"/>
      <c r="G22" s="586"/>
      <c r="H22" s="586"/>
      <c r="I22" s="586"/>
      <c r="J22" s="586"/>
      <c r="K22" s="586"/>
      <c r="L22" s="586"/>
      <c r="M22" s="586"/>
      <c r="N22" s="586"/>
      <c r="O22" s="586"/>
      <c r="P22" s="586"/>
      <c r="Q22" s="587"/>
      <c r="R22" s="588">
        <v>30</v>
      </c>
      <c r="S22" s="589"/>
      <c r="T22" s="589"/>
      <c r="U22" s="589"/>
      <c r="V22" s="589"/>
      <c r="W22" s="589"/>
      <c r="X22" s="589"/>
      <c r="Y22" s="590"/>
      <c r="Z22" s="641">
        <v>0</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7"/>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55626</v>
      </c>
      <c r="S23" s="589"/>
      <c r="T23" s="589"/>
      <c r="U23" s="589"/>
      <c r="V23" s="589"/>
      <c r="W23" s="589"/>
      <c r="X23" s="589"/>
      <c r="Y23" s="590"/>
      <c r="Z23" s="641">
        <v>2.2000000000000002</v>
      </c>
      <c r="AA23" s="641"/>
      <c r="AB23" s="641"/>
      <c r="AC23" s="641"/>
      <c r="AD23" s="642" t="s">
        <v>109</v>
      </c>
      <c r="AE23" s="642"/>
      <c r="AF23" s="642"/>
      <c r="AG23" s="642"/>
      <c r="AH23" s="642"/>
      <c r="AI23" s="642"/>
      <c r="AJ23" s="642"/>
      <c r="AK23" s="642"/>
      <c r="AL23" s="611" t="s">
        <v>109</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7"/>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749</v>
      </c>
      <c r="S24" s="589"/>
      <c r="T24" s="589"/>
      <c r="U24" s="589"/>
      <c r="V24" s="589"/>
      <c r="W24" s="589"/>
      <c r="X24" s="589"/>
      <c r="Y24" s="590"/>
      <c r="Z24" s="641">
        <v>0</v>
      </c>
      <c r="AA24" s="641"/>
      <c r="AB24" s="641"/>
      <c r="AC24" s="641"/>
      <c r="AD24" s="642" t="s">
        <v>109</v>
      </c>
      <c r="AE24" s="642"/>
      <c r="AF24" s="642"/>
      <c r="AG24" s="642"/>
      <c r="AH24" s="642"/>
      <c r="AI24" s="642"/>
      <c r="AJ24" s="642"/>
      <c r="AK24" s="642"/>
      <c r="AL24" s="611" t="s">
        <v>109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7"/>
      <c r="CD24" s="645" t="s">
        <v>271</v>
      </c>
      <c r="CE24" s="646"/>
      <c r="CF24" s="646"/>
      <c r="CG24" s="646"/>
      <c r="CH24" s="646"/>
      <c r="CI24" s="646"/>
      <c r="CJ24" s="646"/>
      <c r="CK24" s="646"/>
      <c r="CL24" s="646"/>
      <c r="CM24" s="646"/>
      <c r="CN24" s="646"/>
      <c r="CO24" s="646"/>
      <c r="CP24" s="646"/>
      <c r="CQ24" s="647"/>
      <c r="CR24" s="638">
        <v>780826</v>
      </c>
      <c r="CS24" s="639"/>
      <c r="CT24" s="639"/>
      <c r="CU24" s="639"/>
      <c r="CV24" s="639"/>
      <c r="CW24" s="639"/>
      <c r="CX24" s="639"/>
      <c r="CY24" s="686"/>
      <c r="CZ24" s="690">
        <v>32.6</v>
      </c>
      <c r="DA24" s="691"/>
      <c r="DB24" s="691"/>
      <c r="DC24" s="692"/>
      <c r="DD24" s="685">
        <v>731157</v>
      </c>
      <c r="DE24" s="639"/>
      <c r="DF24" s="639"/>
      <c r="DG24" s="639"/>
      <c r="DH24" s="639"/>
      <c r="DI24" s="639"/>
      <c r="DJ24" s="639"/>
      <c r="DK24" s="686"/>
      <c r="DL24" s="685">
        <v>729574</v>
      </c>
      <c r="DM24" s="639"/>
      <c r="DN24" s="639"/>
      <c r="DO24" s="639"/>
      <c r="DP24" s="639"/>
      <c r="DQ24" s="639"/>
      <c r="DR24" s="639"/>
      <c r="DS24" s="639"/>
      <c r="DT24" s="639"/>
      <c r="DU24" s="639"/>
      <c r="DV24" s="686"/>
      <c r="DW24" s="687">
        <v>42.2</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94306</v>
      </c>
      <c r="S25" s="589"/>
      <c r="T25" s="589"/>
      <c r="U25" s="589"/>
      <c r="V25" s="589"/>
      <c r="W25" s="589"/>
      <c r="X25" s="589"/>
      <c r="Y25" s="590"/>
      <c r="Z25" s="641">
        <v>3.8</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7"/>
      <c r="CD25" s="620" t="s">
        <v>274</v>
      </c>
      <c r="CE25" s="621"/>
      <c r="CF25" s="621"/>
      <c r="CG25" s="621"/>
      <c r="CH25" s="621"/>
      <c r="CI25" s="621"/>
      <c r="CJ25" s="621"/>
      <c r="CK25" s="621"/>
      <c r="CL25" s="621"/>
      <c r="CM25" s="621"/>
      <c r="CN25" s="621"/>
      <c r="CO25" s="621"/>
      <c r="CP25" s="621"/>
      <c r="CQ25" s="622"/>
      <c r="CR25" s="588">
        <v>461040</v>
      </c>
      <c r="CS25" s="601"/>
      <c r="CT25" s="601"/>
      <c r="CU25" s="601"/>
      <c r="CV25" s="601"/>
      <c r="CW25" s="601"/>
      <c r="CX25" s="601"/>
      <c r="CY25" s="602"/>
      <c r="CZ25" s="591">
        <v>19.3</v>
      </c>
      <c r="DA25" s="603"/>
      <c r="DB25" s="603"/>
      <c r="DC25" s="604"/>
      <c r="DD25" s="594">
        <v>448107</v>
      </c>
      <c r="DE25" s="601"/>
      <c r="DF25" s="601"/>
      <c r="DG25" s="601"/>
      <c r="DH25" s="601"/>
      <c r="DI25" s="601"/>
      <c r="DJ25" s="601"/>
      <c r="DK25" s="602"/>
      <c r="DL25" s="594">
        <v>446524</v>
      </c>
      <c r="DM25" s="601"/>
      <c r="DN25" s="601"/>
      <c r="DO25" s="601"/>
      <c r="DP25" s="601"/>
      <c r="DQ25" s="601"/>
      <c r="DR25" s="601"/>
      <c r="DS25" s="601"/>
      <c r="DT25" s="601"/>
      <c r="DU25" s="601"/>
      <c r="DV25" s="602"/>
      <c r="DW25" s="611">
        <v>25.9</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7"/>
      <c r="CD26" s="620" t="s">
        <v>277</v>
      </c>
      <c r="CE26" s="621"/>
      <c r="CF26" s="621"/>
      <c r="CG26" s="621"/>
      <c r="CH26" s="621"/>
      <c r="CI26" s="621"/>
      <c r="CJ26" s="621"/>
      <c r="CK26" s="621"/>
      <c r="CL26" s="621"/>
      <c r="CM26" s="621"/>
      <c r="CN26" s="621"/>
      <c r="CO26" s="621"/>
      <c r="CP26" s="621"/>
      <c r="CQ26" s="622"/>
      <c r="CR26" s="588">
        <v>281908</v>
      </c>
      <c r="CS26" s="589"/>
      <c r="CT26" s="589"/>
      <c r="CU26" s="589"/>
      <c r="CV26" s="589"/>
      <c r="CW26" s="589"/>
      <c r="CX26" s="589"/>
      <c r="CY26" s="590"/>
      <c r="CZ26" s="591">
        <v>11.8</v>
      </c>
      <c r="DA26" s="603"/>
      <c r="DB26" s="603"/>
      <c r="DC26" s="604"/>
      <c r="DD26" s="594">
        <v>272459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75455</v>
      </c>
      <c r="S27" s="589"/>
      <c r="T27" s="589"/>
      <c r="U27" s="589"/>
      <c r="V27" s="589"/>
      <c r="W27" s="589"/>
      <c r="X27" s="589"/>
      <c r="Y27" s="590"/>
      <c r="Z27" s="641">
        <v>3</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328658</v>
      </c>
      <c r="BH27" s="589"/>
      <c r="BI27" s="589"/>
      <c r="BJ27" s="589"/>
      <c r="BK27" s="589"/>
      <c r="BL27" s="589"/>
      <c r="BM27" s="589"/>
      <c r="BN27" s="590"/>
      <c r="BO27" s="641">
        <v>100</v>
      </c>
      <c r="BP27" s="641"/>
      <c r="BQ27" s="641"/>
      <c r="BR27" s="641"/>
      <c r="BS27" s="594">
        <v>201</v>
      </c>
      <c r="BT27" s="589"/>
      <c r="BU27" s="589"/>
      <c r="BV27" s="589"/>
      <c r="BW27" s="589"/>
      <c r="BX27" s="589"/>
      <c r="BY27" s="589"/>
      <c r="BZ27" s="589"/>
      <c r="CA27" s="589"/>
      <c r="CB27" s="627"/>
      <c r="CD27" s="620" t="s">
        <v>280</v>
      </c>
      <c r="CE27" s="621"/>
      <c r="CF27" s="621"/>
      <c r="CG27" s="621"/>
      <c r="CH27" s="621"/>
      <c r="CI27" s="621"/>
      <c r="CJ27" s="621"/>
      <c r="CK27" s="621"/>
      <c r="CL27" s="621"/>
      <c r="CM27" s="621"/>
      <c r="CN27" s="621"/>
      <c r="CO27" s="621"/>
      <c r="CP27" s="621"/>
      <c r="CQ27" s="622"/>
      <c r="CR27" s="588">
        <v>71044</v>
      </c>
      <c r="CS27" s="601"/>
      <c r="CT27" s="601"/>
      <c r="CU27" s="601"/>
      <c r="CV27" s="601"/>
      <c r="CW27" s="601"/>
      <c r="CX27" s="601"/>
      <c r="CY27" s="602"/>
      <c r="CZ27" s="591">
        <v>3</v>
      </c>
      <c r="DA27" s="603"/>
      <c r="DB27" s="603"/>
      <c r="DC27" s="604"/>
      <c r="DD27" s="594">
        <v>34826</v>
      </c>
      <c r="DE27" s="601"/>
      <c r="DF27" s="601"/>
      <c r="DG27" s="601"/>
      <c r="DH27" s="601"/>
      <c r="DI27" s="601"/>
      <c r="DJ27" s="601"/>
      <c r="DK27" s="602"/>
      <c r="DL27" s="594">
        <v>34826</v>
      </c>
      <c r="DM27" s="601"/>
      <c r="DN27" s="601"/>
      <c r="DO27" s="601"/>
      <c r="DP27" s="601"/>
      <c r="DQ27" s="601"/>
      <c r="DR27" s="601"/>
      <c r="DS27" s="601"/>
      <c r="DT27" s="601"/>
      <c r="DU27" s="601"/>
      <c r="DV27" s="602"/>
      <c r="DW27" s="611">
        <v>2</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46953</v>
      </c>
      <c r="S28" s="589"/>
      <c r="T28" s="589"/>
      <c r="U28" s="589"/>
      <c r="V28" s="589"/>
      <c r="W28" s="589"/>
      <c r="X28" s="589"/>
      <c r="Y28" s="590"/>
      <c r="Z28" s="641">
        <v>1.9</v>
      </c>
      <c r="AA28" s="641"/>
      <c r="AB28" s="641"/>
      <c r="AC28" s="641"/>
      <c r="AD28" s="642" t="s">
        <v>109</v>
      </c>
      <c r="AE28" s="642"/>
      <c r="AF28" s="642"/>
      <c r="AG28" s="642"/>
      <c r="AH28" s="642"/>
      <c r="AI28" s="642"/>
      <c r="AJ28" s="642"/>
      <c r="AK28" s="642"/>
      <c r="AL28" s="611" t="s">
        <v>109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282</v>
      </c>
      <c r="CE28" s="621"/>
      <c r="CF28" s="621"/>
      <c r="CG28" s="621"/>
      <c r="CH28" s="621"/>
      <c r="CI28" s="621"/>
      <c r="CJ28" s="621"/>
      <c r="CK28" s="621"/>
      <c r="CL28" s="621"/>
      <c r="CM28" s="621"/>
      <c r="CN28" s="621"/>
      <c r="CO28" s="621"/>
      <c r="CP28" s="621"/>
      <c r="CQ28" s="622"/>
      <c r="CR28" s="588">
        <v>248742</v>
      </c>
      <c r="CS28" s="589"/>
      <c r="CT28" s="589"/>
      <c r="CU28" s="589"/>
      <c r="CV28" s="589"/>
      <c r="CW28" s="589"/>
      <c r="CX28" s="589"/>
      <c r="CY28" s="590"/>
      <c r="CZ28" s="591">
        <v>10.4</v>
      </c>
      <c r="DA28" s="603"/>
      <c r="DB28" s="603"/>
      <c r="DC28" s="604"/>
      <c r="DD28" s="594">
        <v>248224</v>
      </c>
      <c r="DE28" s="589"/>
      <c r="DF28" s="589"/>
      <c r="DG28" s="589"/>
      <c r="DH28" s="589"/>
      <c r="DI28" s="589"/>
      <c r="DJ28" s="589"/>
      <c r="DK28" s="590"/>
      <c r="DL28" s="594">
        <v>248224</v>
      </c>
      <c r="DM28" s="589"/>
      <c r="DN28" s="589"/>
      <c r="DO28" s="589"/>
      <c r="DP28" s="589"/>
      <c r="DQ28" s="589"/>
      <c r="DR28" s="589"/>
      <c r="DS28" s="589"/>
      <c r="DT28" s="589"/>
      <c r="DU28" s="589"/>
      <c r="DV28" s="590"/>
      <c r="DW28" s="611">
        <v>14.4</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15871</v>
      </c>
      <c r="S29" s="589"/>
      <c r="T29" s="589"/>
      <c r="U29" s="589"/>
      <c r="V29" s="589"/>
      <c r="W29" s="589"/>
      <c r="X29" s="589"/>
      <c r="Y29" s="590"/>
      <c r="Z29" s="641">
        <v>0.6</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0"/>
      <c r="BI29" s="670"/>
      <c r="BJ29" s="670"/>
      <c r="BK29" s="670"/>
      <c r="BL29" s="670"/>
      <c r="BM29" s="670"/>
      <c r="BN29" s="670"/>
      <c r="BO29" s="670"/>
      <c r="BP29" s="670"/>
      <c r="BQ29" s="671"/>
      <c r="BR29" s="648" t="s">
        <v>285</v>
      </c>
      <c r="BS29" s="670"/>
      <c r="BT29" s="670"/>
      <c r="BU29" s="670"/>
      <c r="BV29" s="670"/>
      <c r="BW29" s="670"/>
      <c r="BX29" s="670"/>
      <c r="BY29" s="670"/>
      <c r="BZ29" s="670"/>
      <c r="CA29" s="670"/>
      <c r="CB29" s="671"/>
      <c r="CD29" s="672" t="s">
        <v>286</v>
      </c>
      <c r="CE29" s="673"/>
      <c r="CF29" s="620" t="s">
        <v>287</v>
      </c>
      <c r="CG29" s="621"/>
      <c r="CH29" s="621"/>
      <c r="CI29" s="621"/>
      <c r="CJ29" s="621"/>
      <c r="CK29" s="621"/>
      <c r="CL29" s="621"/>
      <c r="CM29" s="621"/>
      <c r="CN29" s="621"/>
      <c r="CO29" s="621"/>
      <c r="CP29" s="621"/>
      <c r="CQ29" s="622"/>
      <c r="CR29" s="588">
        <v>248345</v>
      </c>
      <c r="CS29" s="601"/>
      <c r="CT29" s="601"/>
      <c r="CU29" s="601"/>
      <c r="CV29" s="601"/>
      <c r="CW29" s="601"/>
      <c r="CX29" s="601"/>
      <c r="CY29" s="602"/>
      <c r="CZ29" s="591">
        <v>10.4</v>
      </c>
      <c r="DA29" s="603"/>
      <c r="DB29" s="603"/>
      <c r="DC29" s="604"/>
      <c r="DD29" s="594">
        <v>247827</v>
      </c>
      <c r="DE29" s="601"/>
      <c r="DF29" s="601"/>
      <c r="DG29" s="601"/>
      <c r="DH29" s="601"/>
      <c r="DI29" s="601"/>
      <c r="DJ29" s="601"/>
      <c r="DK29" s="602"/>
      <c r="DL29" s="594">
        <v>247827</v>
      </c>
      <c r="DM29" s="601"/>
      <c r="DN29" s="601"/>
      <c r="DO29" s="601"/>
      <c r="DP29" s="601"/>
      <c r="DQ29" s="601"/>
      <c r="DR29" s="601"/>
      <c r="DS29" s="601"/>
      <c r="DT29" s="601"/>
      <c r="DU29" s="601"/>
      <c r="DV29" s="602"/>
      <c r="DW29" s="611">
        <v>14.4</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48262</v>
      </c>
      <c r="S30" s="589"/>
      <c r="T30" s="589"/>
      <c r="U30" s="589"/>
      <c r="V30" s="589"/>
      <c r="W30" s="589"/>
      <c r="X30" s="589"/>
      <c r="Y30" s="590"/>
      <c r="Z30" s="641">
        <v>1.9</v>
      </c>
      <c r="AA30" s="641"/>
      <c r="AB30" s="641"/>
      <c r="AC30" s="641"/>
      <c r="AD30" s="642" t="s">
        <v>109</v>
      </c>
      <c r="AE30" s="642"/>
      <c r="AF30" s="642"/>
      <c r="AG30" s="642"/>
      <c r="AH30" s="642"/>
      <c r="AI30" s="642"/>
      <c r="AJ30" s="642"/>
      <c r="AK30" s="642"/>
      <c r="AL30" s="611" t="s">
        <v>109</v>
      </c>
      <c r="AM30" s="643"/>
      <c r="AN30" s="643"/>
      <c r="AO30" s="644"/>
      <c r="AP30" s="658" t="s">
        <v>289</v>
      </c>
      <c r="AQ30" s="659"/>
      <c r="AR30" s="659"/>
      <c r="AS30" s="659"/>
      <c r="AT30" s="664" t="s">
        <v>290</v>
      </c>
      <c r="AU30" s="182"/>
      <c r="AV30" s="182"/>
      <c r="AW30" s="182"/>
      <c r="AX30" s="667" t="s">
        <v>168</v>
      </c>
      <c r="AY30" s="668"/>
      <c r="AZ30" s="668"/>
      <c r="BA30" s="668"/>
      <c r="BB30" s="668"/>
      <c r="BC30" s="668"/>
      <c r="BD30" s="668"/>
      <c r="BE30" s="668"/>
      <c r="BF30" s="669"/>
      <c r="BG30" s="654">
        <v>98.6</v>
      </c>
      <c r="BH30" s="655"/>
      <c r="BI30" s="655"/>
      <c r="BJ30" s="655"/>
      <c r="BK30" s="655"/>
      <c r="BL30" s="655"/>
      <c r="BM30" s="656">
        <v>92.8</v>
      </c>
      <c r="BN30" s="655"/>
      <c r="BO30" s="655"/>
      <c r="BP30" s="655"/>
      <c r="BQ30" s="657"/>
      <c r="BR30" s="654">
        <v>98.3</v>
      </c>
      <c r="BS30" s="655"/>
      <c r="BT30" s="655"/>
      <c r="BU30" s="655"/>
      <c r="BV30" s="655"/>
      <c r="BW30" s="655"/>
      <c r="BX30" s="656">
        <v>92.3</v>
      </c>
      <c r="BY30" s="655"/>
      <c r="BZ30" s="655"/>
      <c r="CA30" s="655"/>
      <c r="CB30" s="657"/>
      <c r="CD30" s="674"/>
      <c r="CE30" s="675"/>
      <c r="CF30" s="620" t="s">
        <v>291</v>
      </c>
      <c r="CG30" s="621"/>
      <c r="CH30" s="621"/>
      <c r="CI30" s="621"/>
      <c r="CJ30" s="621"/>
      <c r="CK30" s="621"/>
      <c r="CL30" s="621"/>
      <c r="CM30" s="621"/>
      <c r="CN30" s="621"/>
      <c r="CO30" s="621"/>
      <c r="CP30" s="621"/>
      <c r="CQ30" s="622"/>
      <c r="CR30" s="588">
        <v>221854</v>
      </c>
      <c r="CS30" s="589"/>
      <c r="CT30" s="589"/>
      <c r="CU30" s="589"/>
      <c r="CV30" s="589"/>
      <c r="CW30" s="589"/>
      <c r="CX30" s="589"/>
      <c r="CY30" s="590"/>
      <c r="CZ30" s="591">
        <v>9.3000000000000007</v>
      </c>
      <c r="DA30" s="603"/>
      <c r="DB30" s="603"/>
      <c r="DC30" s="604"/>
      <c r="DD30" s="594">
        <v>221336</v>
      </c>
      <c r="DE30" s="589"/>
      <c r="DF30" s="589"/>
      <c r="DG30" s="589"/>
      <c r="DH30" s="589"/>
      <c r="DI30" s="589"/>
      <c r="DJ30" s="589"/>
      <c r="DK30" s="590"/>
      <c r="DL30" s="594">
        <v>221336</v>
      </c>
      <c r="DM30" s="589"/>
      <c r="DN30" s="589"/>
      <c r="DO30" s="589"/>
      <c r="DP30" s="589"/>
      <c r="DQ30" s="589"/>
      <c r="DR30" s="589"/>
      <c r="DS30" s="589"/>
      <c r="DT30" s="589"/>
      <c r="DU30" s="589"/>
      <c r="DV30" s="590"/>
      <c r="DW30" s="611">
        <v>12.8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80367</v>
      </c>
      <c r="S31" s="589"/>
      <c r="T31" s="589"/>
      <c r="U31" s="589"/>
      <c r="V31" s="589"/>
      <c r="W31" s="589"/>
      <c r="X31" s="589"/>
      <c r="Y31" s="590"/>
      <c r="Z31" s="641">
        <v>3.2</v>
      </c>
      <c r="AA31" s="641"/>
      <c r="AB31" s="641"/>
      <c r="AC31" s="641"/>
      <c r="AD31" s="642" t="s">
        <v>109</v>
      </c>
      <c r="AE31" s="642"/>
      <c r="AF31" s="642"/>
      <c r="AG31" s="642"/>
      <c r="AH31" s="642"/>
      <c r="AI31" s="642"/>
      <c r="AJ31" s="642"/>
      <c r="AK31" s="642"/>
      <c r="AL31" s="611" t="s">
        <v>109</v>
      </c>
      <c r="AM31" s="643"/>
      <c r="AN31" s="643"/>
      <c r="AO31" s="644"/>
      <c r="AP31" s="660"/>
      <c r="AQ31" s="661"/>
      <c r="AR31" s="661"/>
      <c r="AS31" s="661"/>
      <c r="AT31" s="665"/>
      <c r="AU31" s="181" t="s">
        <v>293</v>
      </c>
      <c r="AV31" s="181"/>
      <c r="AW31" s="181"/>
      <c r="AX31" s="585" t="s">
        <v>294</v>
      </c>
      <c r="AY31" s="586"/>
      <c r="AZ31" s="586"/>
      <c r="BA31" s="586"/>
      <c r="BB31" s="586"/>
      <c r="BC31" s="586"/>
      <c r="BD31" s="586"/>
      <c r="BE31" s="586"/>
      <c r="BF31" s="587"/>
      <c r="BG31" s="652">
        <v>99.3</v>
      </c>
      <c r="BH31" s="601"/>
      <c r="BI31" s="601"/>
      <c r="BJ31" s="601"/>
      <c r="BK31" s="601"/>
      <c r="BL31" s="601"/>
      <c r="BM31" s="643">
        <v>97.7</v>
      </c>
      <c r="BN31" s="653"/>
      <c r="BO31" s="653"/>
      <c r="BP31" s="653"/>
      <c r="BQ31" s="626"/>
      <c r="BR31" s="652">
        <v>99.3</v>
      </c>
      <c r="BS31" s="601"/>
      <c r="BT31" s="601"/>
      <c r="BU31" s="601"/>
      <c r="BV31" s="601"/>
      <c r="BW31" s="601"/>
      <c r="BX31" s="643">
        <v>97.4</v>
      </c>
      <c r="BY31" s="653"/>
      <c r="BZ31" s="653"/>
      <c r="CA31" s="653"/>
      <c r="CB31" s="626"/>
      <c r="CD31" s="674"/>
      <c r="CE31" s="675"/>
      <c r="CF31" s="620" t="s">
        <v>295</v>
      </c>
      <c r="CG31" s="621"/>
      <c r="CH31" s="621"/>
      <c r="CI31" s="621"/>
      <c r="CJ31" s="621"/>
      <c r="CK31" s="621"/>
      <c r="CL31" s="621"/>
      <c r="CM31" s="621"/>
      <c r="CN31" s="621"/>
      <c r="CO31" s="621"/>
      <c r="CP31" s="621"/>
      <c r="CQ31" s="622"/>
      <c r="CR31" s="588">
        <v>26491</v>
      </c>
      <c r="CS31" s="601"/>
      <c r="CT31" s="601"/>
      <c r="CU31" s="601"/>
      <c r="CV31" s="601"/>
      <c r="CW31" s="601"/>
      <c r="CX31" s="601"/>
      <c r="CY31" s="602"/>
      <c r="CZ31" s="591">
        <v>1.1000000000000001</v>
      </c>
      <c r="DA31" s="603"/>
      <c r="DB31" s="603"/>
      <c r="DC31" s="604"/>
      <c r="DD31" s="594">
        <v>26491</v>
      </c>
      <c r="DE31" s="601"/>
      <c r="DF31" s="601"/>
      <c r="DG31" s="601"/>
      <c r="DH31" s="601"/>
      <c r="DI31" s="601"/>
      <c r="DJ31" s="601"/>
      <c r="DK31" s="602"/>
      <c r="DL31" s="594">
        <v>26491</v>
      </c>
      <c r="DM31" s="601"/>
      <c r="DN31" s="601"/>
      <c r="DO31" s="601"/>
      <c r="DP31" s="601"/>
      <c r="DQ31" s="601"/>
      <c r="DR31" s="601"/>
      <c r="DS31" s="601"/>
      <c r="DT31" s="601"/>
      <c r="DU31" s="601"/>
      <c r="DV31" s="602"/>
      <c r="DW31" s="611">
        <v>1.5</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95383</v>
      </c>
      <c r="S32" s="589"/>
      <c r="T32" s="589"/>
      <c r="U32" s="589"/>
      <c r="V32" s="589"/>
      <c r="W32" s="589"/>
      <c r="X32" s="589"/>
      <c r="Y32" s="590"/>
      <c r="Z32" s="641">
        <v>3.9</v>
      </c>
      <c r="AA32" s="641"/>
      <c r="AB32" s="641"/>
      <c r="AC32" s="641"/>
      <c r="AD32" s="642" t="s">
        <v>109</v>
      </c>
      <c r="AE32" s="642"/>
      <c r="AF32" s="642"/>
      <c r="AG32" s="642"/>
      <c r="AH32" s="642"/>
      <c r="AI32" s="642"/>
      <c r="AJ32" s="642"/>
      <c r="AK32" s="642"/>
      <c r="AL32" s="611" t="s">
        <v>109</v>
      </c>
      <c r="AM32" s="643"/>
      <c r="AN32" s="643"/>
      <c r="AO32" s="644"/>
      <c r="AP32" s="662"/>
      <c r="AQ32" s="663"/>
      <c r="AR32" s="663"/>
      <c r="AS32" s="663"/>
      <c r="AT32" s="666"/>
      <c r="AU32" s="183"/>
      <c r="AV32" s="183"/>
      <c r="AW32" s="183"/>
      <c r="AX32" s="569" t="s">
        <v>297</v>
      </c>
      <c r="AY32" s="570"/>
      <c r="AZ32" s="570"/>
      <c r="BA32" s="570"/>
      <c r="BB32" s="570"/>
      <c r="BC32" s="570"/>
      <c r="BD32" s="570"/>
      <c r="BE32" s="570"/>
      <c r="BF32" s="571"/>
      <c r="BG32" s="651">
        <v>98.2</v>
      </c>
      <c r="BH32" s="573"/>
      <c r="BI32" s="573"/>
      <c r="BJ32" s="573"/>
      <c r="BK32" s="573"/>
      <c r="BL32" s="573"/>
      <c r="BM32" s="636">
        <v>90.2</v>
      </c>
      <c r="BN32" s="573"/>
      <c r="BO32" s="573"/>
      <c r="BP32" s="573"/>
      <c r="BQ32" s="618"/>
      <c r="BR32" s="651">
        <v>97.7</v>
      </c>
      <c r="BS32" s="573"/>
      <c r="BT32" s="573"/>
      <c r="BU32" s="573"/>
      <c r="BV32" s="573"/>
      <c r="BW32" s="573"/>
      <c r="BX32" s="636">
        <v>89.7</v>
      </c>
      <c r="BY32" s="573"/>
      <c r="BZ32" s="573"/>
      <c r="CA32" s="573"/>
      <c r="CB32" s="618"/>
      <c r="CD32" s="676"/>
      <c r="CE32" s="677"/>
      <c r="CF32" s="620" t="s">
        <v>298</v>
      </c>
      <c r="CG32" s="621"/>
      <c r="CH32" s="621"/>
      <c r="CI32" s="621"/>
      <c r="CJ32" s="621"/>
      <c r="CK32" s="621"/>
      <c r="CL32" s="621"/>
      <c r="CM32" s="621"/>
      <c r="CN32" s="621"/>
      <c r="CO32" s="621"/>
      <c r="CP32" s="621"/>
      <c r="CQ32" s="622"/>
      <c r="CR32" s="588">
        <v>397</v>
      </c>
      <c r="CS32" s="589"/>
      <c r="CT32" s="589"/>
      <c r="CU32" s="589"/>
      <c r="CV32" s="589"/>
      <c r="CW32" s="589"/>
      <c r="CX32" s="589"/>
      <c r="CY32" s="590"/>
      <c r="CZ32" s="591">
        <v>0</v>
      </c>
      <c r="DA32" s="603"/>
      <c r="DB32" s="603"/>
      <c r="DC32" s="604"/>
      <c r="DD32" s="594">
        <v>397</v>
      </c>
      <c r="DE32" s="589"/>
      <c r="DF32" s="589"/>
      <c r="DG32" s="589"/>
      <c r="DH32" s="589"/>
      <c r="DI32" s="589"/>
      <c r="DJ32" s="589"/>
      <c r="DK32" s="590"/>
      <c r="DL32" s="594">
        <v>397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190014</v>
      </c>
      <c r="S33" s="589"/>
      <c r="T33" s="589"/>
      <c r="U33" s="589"/>
      <c r="V33" s="589"/>
      <c r="W33" s="589"/>
      <c r="X33" s="589"/>
      <c r="Y33" s="590"/>
      <c r="Z33" s="641">
        <v>7.7</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300</v>
      </c>
      <c r="CE33" s="621"/>
      <c r="CF33" s="621"/>
      <c r="CG33" s="621"/>
      <c r="CH33" s="621"/>
      <c r="CI33" s="621"/>
      <c r="CJ33" s="621"/>
      <c r="CK33" s="621"/>
      <c r="CL33" s="621"/>
      <c r="CM33" s="621"/>
      <c r="CN33" s="621"/>
      <c r="CO33" s="621"/>
      <c r="CP33" s="621"/>
      <c r="CQ33" s="622"/>
      <c r="CR33" s="588">
        <v>1129824</v>
      </c>
      <c r="CS33" s="601"/>
      <c r="CT33" s="601"/>
      <c r="CU33" s="601"/>
      <c r="CV33" s="601"/>
      <c r="CW33" s="601"/>
      <c r="CX33" s="601"/>
      <c r="CY33" s="602"/>
      <c r="CZ33" s="591">
        <v>47.2</v>
      </c>
      <c r="DA33" s="603"/>
      <c r="DB33" s="603"/>
      <c r="DC33" s="604"/>
      <c r="DD33" s="594">
        <v>884000</v>
      </c>
      <c r="DE33" s="601"/>
      <c r="DF33" s="601"/>
      <c r="DG33" s="601"/>
      <c r="DH33" s="601"/>
      <c r="DI33" s="601"/>
      <c r="DJ33" s="601"/>
      <c r="DK33" s="602"/>
      <c r="DL33" s="594">
        <v>803034</v>
      </c>
      <c r="DM33" s="601"/>
      <c r="DN33" s="601"/>
      <c r="DO33" s="601"/>
      <c r="DP33" s="601"/>
      <c r="DQ33" s="601"/>
      <c r="DR33" s="601"/>
      <c r="DS33" s="601"/>
      <c r="DT33" s="601"/>
      <c r="DU33" s="601"/>
      <c r="DV33" s="602"/>
      <c r="DW33" s="611">
        <v>46.5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304</v>
      </c>
      <c r="CE34" s="621"/>
      <c r="CF34" s="621"/>
      <c r="CG34" s="621"/>
      <c r="CH34" s="621"/>
      <c r="CI34" s="621"/>
      <c r="CJ34" s="621"/>
      <c r="CK34" s="621"/>
      <c r="CL34" s="621"/>
      <c r="CM34" s="621"/>
      <c r="CN34" s="621"/>
      <c r="CO34" s="621"/>
      <c r="CP34" s="621"/>
      <c r="CQ34" s="622"/>
      <c r="CR34" s="588">
        <v>480040</v>
      </c>
      <c r="CS34" s="589"/>
      <c r="CT34" s="589"/>
      <c r="CU34" s="589"/>
      <c r="CV34" s="589"/>
      <c r="CW34" s="589"/>
      <c r="CX34" s="589"/>
      <c r="CY34" s="590"/>
      <c r="CZ34" s="591">
        <v>20</v>
      </c>
      <c r="DA34" s="603"/>
      <c r="DB34" s="603"/>
      <c r="DC34" s="604"/>
      <c r="DD34" s="594">
        <v>328959</v>
      </c>
      <c r="DE34" s="589"/>
      <c r="DF34" s="589"/>
      <c r="DG34" s="589"/>
      <c r="DH34" s="589"/>
      <c r="DI34" s="589"/>
      <c r="DJ34" s="589"/>
      <c r="DK34" s="590"/>
      <c r="DL34" s="594">
        <v>317327</v>
      </c>
      <c r="DM34" s="589"/>
      <c r="DN34" s="589"/>
      <c r="DO34" s="589"/>
      <c r="DP34" s="589"/>
      <c r="DQ34" s="589"/>
      <c r="DR34" s="589"/>
      <c r="DS34" s="589"/>
      <c r="DT34" s="589"/>
      <c r="DU34" s="589"/>
      <c r="DV34" s="590"/>
      <c r="DW34" s="611">
        <v>18.399999999999999</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89414</v>
      </c>
      <c r="S35" s="589"/>
      <c r="T35" s="589"/>
      <c r="U35" s="589"/>
      <c r="V35" s="589"/>
      <c r="W35" s="589"/>
      <c r="X35" s="589"/>
      <c r="Y35" s="590"/>
      <c r="Z35" s="641">
        <v>3.6</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179546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9700</v>
      </c>
      <c r="BW35" s="639"/>
      <c r="BX35" s="639"/>
      <c r="BY35" s="639"/>
      <c r="BZ35" s="639"/>
      <c r="CA35" s="639"/>
      <c r="CB35" s="640"/>
      <c r="CD35" s="620" t="s">
        <v>308</v>
      </c>
      <c r="CE35" s="621"/>
      <c r="CF35" s="621"/>
      <c r="CG35" s="621"/>
      <c r="CH35" s="621"/>
      <c r="CI35" s="621"/>
      <c r="CJ35" s="621"/>
      <c r="CK35" s="621"/>
      <c r="CL35" s="621"/>
      <c r="CM35" s="621"/>
      <c r="CN35" s="621"/>
      <c r="CO35" s="621"/>
      <c r="CP35" s="621"/>
      <c r="CQ35" s="622"/>
      <c r="CR35" s="588">
        <v>73957</v>
      </c>
      <c r="CS35" s="601"/>
      <c r="CT35" s="601"/>
      <c r="CU35" s="601"/>
      <c r="CV35" s="601"/>
      <c r="CW35" s="601"/>
      <c r="CX35" s="601"/>
      <c r="CY35" s="602"/>
      <c r="CZ35" s="591">
        <v>3.1</v>
      </c>
      <c r="DA35" s="603"/>
      <c r="DB35" s="603"/>
      <c r="DC35" s="604"/>
      <c r="DD35" s="594">
        <v>49898</v>
      </c>
      <c r="DE35" s="601"/>
      <c r="DF35" s="601"/>
      <c r="DG35" s="601"/>
      <c r="DH35" s="601"/>
      <c r="DI35" s="601"/>
      <c r="DJ35" s="601"/>
      <c r="DK35" s="602"/>
      <c r="DL35" s="594">
        <v>49898</v>
      </c>
      <c r="DM35" s="601"/>
      <c r="DN35" s="601"/>
      <c r="DO35" s="601"/>
      <c r="DP35" s="601"/>
      <c r="DQ35" s="601"/>
      <c r="DR35" s="601"/>
      <c r="DS35" s="601"/>
      <c r="DT35" s="601"/>
      <c r="DU35" s="601"/>
      <c r="DV35" s="602"/>
      <c r="DW35" s="611">
        <v>2.9</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2475740</v>
      </c>
      <c r="S36" s="617"/>
      <c r="T36" s="617"/>
      <c r="U36" s="617"/>
      <c r="V36" s="617"/>
      <c r="W36" s="617"/>
      <c r="X36" s="617"/>
      <c r="Y36" s="632"/>
      <c r="Z36" s="633">
        <v>100</v>
      </c>
      <c r="AA36" s="633"/>
      <c r="AB36" s="633"/>
      <c r="AC36" s="633"/>
      <c r="AD36" s="634">
        <v>1637523</v>
      </c>
      <c r="AE36" s="634"/>
      <c r="AF36" s="634"/>
      <c r="AG36" s="634"/>
      <c r="AH36" s="634"/>
      <c r="AI36" s="634"/>
      <c r="AJ36" s="634"/>
      <c r="AK36" s="634"/>
      <c r="AL36" s="635">
        <v>100</v>
      </c>
      <c r="AM36" s="636"/>
      <c r="AN36" s="636"/>
      <c r="AO36" s="637"/>
      <c r="AQ36" s="623" t="s">
        <v>310</v>
      </c>
      <c r="AR36" s="624"/>
      <c r="AS36" s="624"/>
      <c r="AT36" s="624"/>
      <c r="AU36" s="624"/>
      <c r="AV36" s="624"/>
      <c r="AW36" s="624"/>
      <c r="AX36" s="624"/>
      <c r="AY36" s="625"/>
      <c r="AZ36" s="588">
        <v>69900</v>
      </c>
      <c r="BA36" s="589"/>
      <c r="BB36" s="589"/>
      <c r="BC36" s="589"/>
      <c r="BD36" s="601"/>
      <c r="BE36" s="601"/>
      <c r="BF36" s="626"/>
      <c r="BG36" s="620" t="s">
        <v>311</v>
      </c>
      <c r="BH36" s="621"/>
      <c r="BI36" s="621"/>
      <c r="BJ36" s="621"/>
      <c r="BK36" s="621"/>
      <c r="BL36" s="621"/>
      <c r="BM36" s="621"/>
      <c r="BN36" s="621"/>
      <c r="BO36" s="621"/>
      <c r="BP36" s="621"/>
      <c r="BQ36" s="621"/>
      <c r="BR36" s="621"/>
      <c r="BS36" s="621"/>
      <c r="BT36" s="621"/>
      <c r="BU36" s="622"/>
      <c r="BV36" s="588">
        <v>7636</v>
      </c>
      <c r="BW36" s="589"/>
      <c r="BX36" s="589"/>
      <c r="BY36" s="589"/>
      <c r="BZ36" s="589"/>
      <c r="CA36" s="589"/>
      <c r="CB36" s="627"/>
      <c r="CD36" s="620" t="s">
        <v>312</v>
      </c>
      <c r="CE36" s="621"/>
      <c r="CF36" s="621"/>
      <c r="CG36" s="621"/>
      <c r="CH36" s="621"/>
      <c r="CI36" s="621"/>
      <c r="CJ36" s="621"/>
      <c r="CK36" s="621"/>
      <c r="CL36" s="621"/>
      <c r="CM36" s="621"/>
      <c r="CN36" s="621"/>
      <c r="CO36" s="621"/>
      <c r="CP36" s="621"/>
      <c r="CQ36" s="622"/>
      <c r="CR36" s="588">
        <v>316037</v>
      </c>
      <c r="CS36" s="589"/>
      <c r="CT36" s="589"/>
      <c r="CU36" s="589"/>
      <c r="CV36" s="589"/>
      <c r="CW36" s="589"/>
      <c r="CX36" s="589"/>
      <c r="CY36" s="590"/>
      <c r="CZ36" s="591">
        <v>13.2</v>
      </c>
      <c r="DA36" s="603"/>
      <c r="DB36" s="603"/>
      <c r="DC36" s="604"/>
      <c r="DD36" s="594">
        <v>301185</v>
      </c>
      <c r="DE36" s="589"/>
      <c r="DF36" s="589"/>
      <c r="DG36" s="589"/>
      <c r="DH36" s="589"/>
      <c r="DI36" s="589"/>
      <c r="DJ36" s="589"/>
      <c r="DK36" s="590"/>
      <c r="DL36" s="594">
        <v>286089</v>
      </c>
      <c r="DM36" s="589"/>
      <c r="DN36" s="589"/>
      <c r="DO36" s="589"/>
      <c r="DP36" s="589"/>
      <c r="DQ36" s="589"/>
      <c r="DR36" s="589"/>
      <c r="DS36" s="589"/>
      <c r="DT36" s="589"/>
      <c r="DU36" s="589"/>
      <c r="DV36" s="590"/>
      <c r="DW36" s="611">
        <v>16.600000000000001</v>
      </c>
      <c r="DX36" s="612"/>
      <c r="DY36" s="612"/>
      <c r="DZ36" s="612"/>
      <c r="EA36" s="612"/>
      <c r="EB36" s="612"/>
      <c r="EC36" s="613"/>
    </row>
    <row r="37" spans="2:133" ht="11.25" customHeight="1">
      <c r="AQ37" s="623" t="s">
        <v>313</v>
      </c>
      <c r="AR37" s="624"/>
      <c r="AS37" s="624"/>
      <c r="AT37" s="624"/>
      <c r="AU37" s="624"/>
      <c r="AV37" s="624"/>
      <c r="AW37" s="624"/>
      <c r="AX37" s="624"/>
      <c r="AY37" s="625"/>
      <c r="AZ37" s="588">
        <v>46200</v>
      </c>
      <c r="BA37" s="589"/>
      <c r="BB37" s="589"/>
      <c r="BC37" s="589"/>
      <c r="BD37" s="601"/>
      <c r="BE37" s="601"/>
      <c r="BF37" s="626"/>
      <c r="BG37" s="620" t="s">
        <v>314</v>
      </c>
      <c r="BH37" s="621"/>
      <c r="BI37" s="621"/>
      <c r="BJ37" s="621"/>
      <c r="BK37" s="621"/>
      <c r="BL37" s="621"/>
      <c r="BM37" s="621"/>
      <c r="BN37" s="621"/>
      <c r="BO37" s="621"/>
      <c r="BP37" s="621"/>
      <c r="BQ37" s="621"/>
      <c r="BR37" s="621"/>
      <c r="BS37" s="621"/>
      <c r="BT37" s="621"/>
      <c r="BU37" s="622"/>
      <c r="BV37" s="588">
        <v>234</v>
      </c>
      <c r="BW37" s="589"/>
      <c r="BX37" s="589"/>
      <c r="BY37" s="589"/>
      <c r="BZ37" s="589"/>
      <c r="CA37" s="589"/>
      <c r="CB37" s="627"/>
      <c r="CD37" s="620" t="s">
        <v>315</v>
      </c>
      <c r="CE37" s="621"/>
      <c r="CF37" s="621"/>
      <c r="CG37" s="621"/>
      <c r="CH37" s="621"/>
      <c r="CI37" s="621"/>
      <c r="CJ37" s="621"/>
      <c r="CK37" s="621"/>
      <c r="CL37" s="621"/>
      <c r="CM37" s="621"/>
      <c r="CN37" s="621"/>
      <c r="CO37" s="621"/>
      <c r="CP37" s="621"/>
      <c r="CQ37" s="622"/>
      <c r="CR37" s="588">
        <v>212221</v>
      </c>
      <c r="CS37" s="601"/>
      <c r="CT37" s="601"/>
      <c r="CU37" s="601"/>
      <c r="CV37" s="601"/>
      <c r="CW37" s="601"/>
      <c r="CX37" s="601"/>
      <c r="CY37" s="602"/>
      <c r="CZ37" s="591">
        <v>8.9</v>
      </c>
      <c r="DA37" s="603"/>
      <c r="DB37" s="603"/>
      <c r="DC37" s="604"/>
      <c r="DD37" s="594">
        <v>211971</v>
      </c>
      <c r="DE37" s="601"/>
      <c r="DF37" s="601"/>
      <c r="DG37" s="601"/>
      <c r="DH37" s="601"/>
      <c r="DI37" s="601"/>
      <c r="DJ37" s="601"/>
      <c r="DK37" s="602"/>
      <c r="DL37" s="594">
        <v>201546</v>
      </c>
      <c r="DM37" s="601"/>
      <c r="DN37" s="601"/>
      <c r="DO37" s="601"/>
      <c r="DP37" s="601"/>
      <c r="DQ37" s="601"/>
      <c r="DR37" s="601"/>
      <c r="DS37" s="601"/>
      <c r="DT37" s="601"/>
      <c r="DU37" s="601"/>
      <c r="DV37" s="602"/>
      <c r="DW37" s="611">
        <v>11.7</v>
      </c>
      <c r="DX37" s="612"/>
      <c r="DY37" s="612"/>
      <c r="DZ37" s="612"/>
      <c r="EA37" s="612"/>
      <c r="EB37" s="612"/>
      <c r="EC37" s="613"/>
    </row>
    <row r="38" spans="2:133" ht="11.25" customHeight="1">
      <c r="AQ38" s="623" t="s">
        <v>316</v>
      </c>
      <c r="AR38" s="624"/>
      <c r="AS38" s="624"/>
      <c r="AT38" s="624"/>
      <c r="AU38" s="624"/>
      <c r="AV38" s="624"/>
      <c r="AW38" s="624"/>
      <c r="AX38" s="624"/>
      <c r="AY38" s="625"/>
      <c r="AZ38" s="588" t="s">
        <v>109</v>
      </c>
      <c r="BA38" s="589"/>
      <c r="BB38" s="589"/>
      <c r="BC38" s="589"/>
      <c r="BD38" s="601"/>
      <c r="BE38" s="601"/>
      <c r="BF38" s="626"/>
      <c r="BG38" s="620" t="s">
        <v>317</v>
      </c>
      <c r="BH38" s="621"/>
      <c r="BI38" s="621"/>
      <c r="BJ38" s="621"/>
      <c r="BK38" s="621"/>
      <c r="BL38" s="621"/>
      <c r="BM38" s="621"/>
      <c r="BN38" s="621"/>
      <c r="BO38" s="621"/>
      <c r="BP38" s="621"/>
      <c r="BQ38" s="621"/>
      <c r="BR38" s="621"/>
      <c r="BS38" s="621"/>
      <c r="BT38" s="621"/>
      <c r="BU38" s="622"/>
      <c r="BV38" s="588">
        <v>353</v>
      </c>
      <c r="BW38" s="589"/>
      <c r="BX38" s="589"/>
      <c r="BY38" s="589"/>
      <c r="BZ38" s="589"/>
      <c r="CA38" s="589"/>
      <c r="CB38" s="627"/>
      <c r="CD38" s="620" t="s">
        <v>318</v>
      </c>
      <c r="CE38" s="621"/>
      <c r="CF38" s="621"/>
      <c r="CG38" s="621"/>
      <c r="CH38" s="621"/>
      <c r="CI38" s="621"/>
      <c r="CJ38" s="621"/>
      <c r="CK38" s="621"/>
      <c r="CL38" s="621"/>
      <c r="CM38" s="621"/>
      <c r="CN38" s="621"/>
      <c r="CO38" s="621"/>
      <c r="CP38" s="621"/>
      <c r="CQ38" s="622"/>
      <c r="CR38" s="588">
        <v>179546</v>
      </c>
      <c r="CS38" s="589"/>
      <c r="CT38" s="589"/>
      <c r="CU38" s="589"/>
      <c r="CV38" s="589"/>
      <c r="CW38" s="589"/>
      <c r="CX38" s="589"/>
      <c r="CY38" s="590"/>
      <c r="CZ38" s="591">
        <v>7.5</v>
      </c>
      <c r="DA38" s="603"/>
      <c r="DB38" s="603"/>
      <c r="DC38" s="604"/>
      <c r="DD38" s="594">
        <v>169210</v>
      </c>
      <c r="DE38" s="589"/>
      <c r="DF38" s="589"/>
      <c r="DG38" s="589"/>
      <c r="DH38" s="589"/>
      <c r="DI38" s="589"/>
      <c r="DJ38" s="589"/>
      <c r="DK38" s="590"/>
      <c r="DL38" s="594">
        <v>149720</v>
      </c>
      <c r="DM38" s="589"/>
      <c r="DN38" s="589"/>
      <c r="DO38" s="589"/>
      <c r="DP38" s="589"/>
      <c r="DQ38" s="589"/>
      <c r="DR38" s="589"/>
      <c r="DS38" s="589"/>
      <c r="DT38" s="589"/>
      <c r="DU38" s="589"/>
      <c r="DV38" s="590"/>
      <c r="DW38" s="611">
        <v>8.6999999999999993</v>
      </c>
      <c r="DX38" s="612"/>
      <c r="DY38" s="612"/>
      <c r="DZ38" s="612"/>
      <c r="EA38" s="612"/>
      <c r="EB38" s="612"/>
      <c r="EC38" s="613"/>
    </row>
    <row r="39" spans="2:133" ht="11.25" customHeight="1">
      <c r="AQ39" s="623" t="s">
        <v>319</v>
      </c>
      <c r="AR39" s="624"/>
      <c r="AS39" s="624"/>
      <c r="AT39" s="624"/>
      <c r="AU39" s="624"/>
      <c r="AV39" s="624"/>
      <c r="AW39" s="624"/>
      <c r="AX39" s="624"/>
      <c r="AY39" s="625"/>
      <c r="AZ39" s="588" t="s">
        <v>109</v>
      </c>
      <c r="BA39" s="589"/>
      <c r="BB39" s="589"/>
      <c r="BC39" s="589"/>
      <c r="BD39" s="601"/>
      <c r="BE39" s="601"/>
      <c r="BF39" s="626"/>
      <c r="BG39" s="628" t="s">
        <v>320</v>
      </c>
      <c r="BH39" s="629"/>
      <c r="BI39" s="629"/>
      <c r="BJ39" s="629"/>
      <c r="BK39" s="629"/>
      <c r="BL39" s="187"/>
      <c r="BM39" s="621" t="s">
        <v>321</v>
      </c>
      <c r="BN39" s="621"/>
      <c r="BO39" s="621"/>
      <c r="BP39" s="621"/>
      <c r="BQ39" s="621"/>
      <c r="BR39" s="621"/>
      <c r="BS39" s="621"/>
      <c r="BT39" s="621"/>
      <c r="BU39" s="622"/>
      <c r="BV39" s="588">
        <v>71</v>
      </c>
      <c r="BW39" s="589"/>
      <c r="BX39" s="589"/>
      <c r="BY39" s="589"/>
      <c r="BZ39" s="589"/>
      <c r="CA39" s="589"/>
      <c r="CB39" s="627"/>
      <c r="CD39" s="620" t="s">
        <v>322</v>
      </c>
      <c r="CE39" s="621"/>
      <c r="CF39" s="621"/>
      <c r="CG39" s="621"/>
      <c r="CH39" s="621"/>
      <c r="CI39" s="621"/>
      <c r="CJ39" s="621"/>
      <c r="CK39" s="621"/>
      <c r="CL39" s="621"/>
      <c r="CM39" s="621"/>
      <c r="CN39" s="621"/>
      <c r="CO39" s="621"/>
      <c r="CP39" s="621"/>
      <c r="CQ39" s="622"/>
      <c r="CR39" s="588">
        <v>71544</v>
      </c>
      <c r="CS39" s="601"/>
      <c r="CT39" s="601"/>
      <c r="CU39" s="601"/>
      <c r="CV39" s="601"/>
      <c r="CW39" s="601"/>
      <c r="CX39" s="601"/>
      <c r="CY39" s="602"/>
      <c r="CZ39" s="591">
        <v>3</v>
      </c>
      <c r="DA39" s="603"/>
      <c r="DB39" s="603"/>
      <c r="DC39" s="604"/>
      <c r="DD39" s="594">
        <v>34748</v>
      </c>
      <c r="DE39" s="601"/>
      <c r="DF39" s="601"/>
      <c r="DG39" s="601"/>
      <c r="DH39" s="601"/>
      <c r="DI39" s="601"/>
      <c r="DJ39" s="601"/>
      <c r="DK39" s="602"/>
      <c r="DL39" s="594" t="s">
        <v>109</v>
      </c>
      <c r="DM39" s="601"/>
      <c r="DN39" s="601"/>
      <c r="DO39" s="601"/>
      <c r="DP39" s="601"/>
      <c r="DQ39" s="601"/>
      <c r="DR39" s="601"/>
      <c r="DS39" s="601"/>
      <c r="DT39" s="601"/>
      <c r="DU39" s="601"/>
      <c r="DV39" s="602"/>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323</v>
      </c>
      <c r="AR40" s="624"/>
      <c r="AS40" s="624"/>
      <c r="AT40" s="624"/>
      <c r="AU40" s="624"/>
      <c r="AV40" s="624"/>
      <c r="AW40" s="624"/>
      <c r="AX40" s="624"/>
      <c r="AY40" s="625"/>
      <c r="AZ40" s="588">
        <v>19066</v>
      </c>
      <c r="BA40" s="589"/>
      <c r="BB40" s="589"/>
      <c r="BC40" s="589"/>
      <c r="BD40" s="601"/>
      <c r="BE40" s="601"/>
      <c r="BF40" s="626"/>
      <c r="BG40" s="628"/>
      <c r="BH40" s="629"/>
      <c r="BI40" s="629"/>
      <c r="BJ40" s="629"/>
      <c r="BK40" s="629"/>
      <c r="BL40" s="187"/>
      <c r="BM40" s="621" t="s">
        <v>324</v>
      </c>
      <c r="BN40" s="621"/>
      <c r="BO40" s="621"/>
      <c r="BP40" s="621"/>
      <c r="BQ40" s="621"/>
      <c r="BR40" s="621"/>
      <c r="BS40" s="621"/>
      <c r="BT40" s="621"/>
      <c r="BU40" s="622"/>
      <c r="BV40" s="588">
        <v>118</v>
      </c>
      <c r="BW40" s="589"/>
      <c r="BX40" s="589"/>
      <c r="BY40" s="589"/>
      <c r="BZ40" s="589"/>
      <c r="CA40" s="589"/>
      <c r="CB40" s="627"/>
      <c r="CD40" s="620" t="s">
        <v>325</v>
      </c>
      <c r="CE40" s="621"/>
      <c r="CF40" s="621"/>
      <c r="CG40" s="621"/>
      <c r="CH40" s="621"/>
      <c r="CI40" s="621"/>
      <c r="CJ40" s="621"/>
      <c r="CK40" s="621"/>
      <c r="CL40" s="621"/>
      <c r="CM40" s="621"/>
      <c r="CN40" s="621"/>
      <c r="CO40" s="621"/>
      <c r="CP40" s="621"/>
      <c r="CQ40" s="622"/>
      <c r="CR40" s="588">
        <v>8700</v>
      </c>
      <c r="CS40" s="589"/>
      <c r="CT40" s="589"/>
      <c r="CU40" s="589"/>
      <c r="CV40" s="589"/>
      <c r="CW40" s="589"/>
      <c r="CX40" s="589"/>
      <c r="CY40" s="590"/>
      <c r="CZ40" s="591">
        <v>0.4</v>
      </c>
      <c r="DA40" s="603"/>
      <c r="DB40" s="603"/>
      <c r="DC40" s="604"/>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326</v>
      </c>
      <c r="AR41" s="615"/>
      <c r="AS41" s="615"/>
      <c r="AT41" s="615"/>
      <c r="AU41" s="615"/>
      <c r="AV41" s="615"/>
      <c r="AW41" s="615"/>
      <c r="AX41" s="615"/>
      <c r="AY41" s="616"/>
      <c r="AZ41" s="572">
        <v>44380</v>
      </c>
      <c r="BA41" s="617"/>
      <c r="BB41" s="617"/>
      <c r="BC41" s="617"/>
      <c r="BD41" s="573"/>
      <c r="BE41" s="573"/>
      <c r="BF41" s="618"/>
      <c r="BG41" s="630"/>
      <c r="BH41" s="631"/>
      <c r="BI41" s="631"/>
      <c r="BJ41" s="631"/>
      <c r="BK41" s="631"/>
      <c r="BL41" s="189"/>
      <c r="BM41" s="615" t="s">
        <v>327</v>
      </c>
      <c r="BN41" s="615"/>
      <c r="BO41" s="615"/>
      <c r="BP41" s="615"/>
      <c r="BQ41" s="615"/>
      <c r="BR41" s="615"/>
      <c r="BS41" s="615"/>
      <c r="BT41" s="615"/>
      <c r="BU41" s="616"/>
      <c r="BV41" s="572">
        <v>258</v>
      </c>
      <c r="BW41" s="617"/>
      <c r="BX41" s="617"/>
      <c r="BY41" s="617"/>
      <c r="BZ41" s="617"/>
      <c r="CA41" s="617"/>
      <c r="CB41" s="619"/>
      <c r="CD41" s="620" t="s">
        <v>328</v>
      </c>
      <c r="CE41" s="621"/>
      <c r="CF41" s="621"/>
      <c r="CG41" s="621"/>
      <c r="CH41" s="621"/>
      <c r="CI41" s="621"/>
      <c r="CJ41" s="621"/>
      <c r="CK41" s="621"/>
      <c r="CL41" s="621"/>
      <c r="CM41" s="621"/>
      <c r="CN41" s="621"/>
      <c r="CO41" s="621"/>
      <c r="CP41" s="621"/>
      <c r="CQ41" s="622"/>
      <c r="CR41" s="588" t="s">
        <v>214</v>
      </c>
      <c r="CS41" s="601"/>
      <c r="CT41" s="601"/>
      <c r="CU41" s="601"/>
      <c r="CV41" s="601"/>
      <c r="CW41" s="601"/>
      <c r="CX41" s="601"/>
      <c r="CY41" s="602"/>
      <c r="CZ41" s="591" t="s">
        <v>214</v>
      </c>
      <c r="DA41" s="603"/>
      <c r="DB41" s="603"/>
      <c r="DC41" s="604"/>
      <c r="DD41" s="594" t="s">
        <v>214</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484152</v>
      </c>
      <c r="CS42" s="589"/>
      <c r="CT42" s="589"/>
      <c r="CU42" s="589"/>
      <c r="CV42" s="589"/>
      <c r="CW42" s="589"/>
      <c r="CX42" s="589"/>
      <c r="CY42" s="590"/>
      <c r="CZ42" s="591">
        <v>20.2</v>
      </c>
      <c r="DA42" s="592"/>
      <c r="DB42" s="592"/>
      <c r="DC42" s="593"/>
      <c r="DD42" s="594">
        <v>250810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t="s">
        <v>118</v>
      </c>
      <c r="CS43" s="601"/>
      <c r="CT43" s="601"/>
      <c r="CU43" s="601"/>
      <c r="CV43" s="601"/>
      <c r="CW43" s="601"/>
      <c r="CX43" s="601"/>
      <c r="CY43" s="602"/>
      <c r="CZ43" s="591" t="s">
        <v>118</v>
      </c>
      <c r="DA43" s="603"/>
      <c r="DB43" s="603"/>
      <c r="DC43" s="604"/>
      <c r="DD43" s="594" t="s">
        <v>118</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5" t="s">
        <v>286</v>
      </c>
      <c r="CE44" s="606"/>
      <c r="CF44" s="585" t="s">
        <v>334</v>
      </c>
      <c r="CG44" s="586"/>
      <c r="CH44" s="586"/>
      <c r="CI44" s="586"/>
      <c r="CJ44" s="586"/>
      <c r="CK44" s="586"/>
      <c r="CL44" s="586"/>
      <c r="CM44" s="586"/>
      <c r="CN44" s="586"/>
      <c r="CO44" s="586"/>
      <c r="CP44" s="586"/>
      <c r="CQ44" s="587"/>
      <c r="CR44" s="588">
        <v>484152</v>
      </c>
      <c r="CS44" s="589"/>
      <c r="CT44" s="589"/>
      <c r="CU44" s="589"/>
      <c r="CV44" s="589"/>
      <c r="CW44" s="589"/>
      <c r="CX44" s="589"/>
      <c r="CY44" s="590"/>
      <c r="CZ44" s="591">
        <v>20.2</v>
      </c>
      <c r="DA44" s="592"/>
      <c r="DB44" s="592"/>
      <c r="DC44" s="593"/>
      <c r="DD44" s="594">
        <v>250810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7"/>
      <c r="CE45" s="608"/>
      <c r="CF45" s="585" t="s">
        <v>335</v>
      </c>
      <c r="CG45" s="586"/>
      <c r="CH45" s="586"/>
      <c r="CI45" s="586"/>
      <c r="CJ45" s="586"/>
      <c r="CK45" s="586"/>
      <c r="CL45" s="586"/>
      <c r="CM45" s="586"/>
      <c r="CN45" s="586"/>
      <c r="CO45" s="586"/>
      <c r="CP45" s="586"/>
      <c r="CQ45" s="587"/>
      <c r="CR45" s="588">
        <v>156460</v>
      </c>
      <c r="CS45" s="601"/>
      <c r="CT45" s="601"/>
      <c r="CU45" s="601"/>
      <c r="CV45" s="601"/>
      <c r="CW45" s="601"/>
      <c r="CX45" s="601"/>
      <c r="CY45" s="602"/>
      <c r="CZ45" s="591">
        <v>6.5</v>
      </c>
      <c r="DA45" s="603"/>
      <c r="DB45" s="603"/>
      <c r="DC45" s="604"/>
      <c r="DD45" s="594">
        <v>41066</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7"/>
      <c r="CE46" s="608"/>
      <c r="CF46" s="585" t="s">
        <v>336</v>
      </c>
      <c r="CG46" s="586"/>
      <c r="CH46" s="586"/>
      <c r="CI46" s="586"/>
      <c r="CJ46" s="586"/>
      <c r="CK46" s="586"/>
      <c r="CL46" s="586"/>
      <c r="CM46" s="586"/>
      <c r="CN46" s="586"/>
      <c r="CO46" s="586"/>
      <c r="CP46" s="586"/>
      <c r="CQ46" s="587"/>
      <c r="CR46" s="588">
        <v>327692</v>
      </c>
      <c r="CS46" s="589"/>
      <c r="CT46" s="589"/>
      <c r="CU46" s="589"/>
      <c r="CV46" s="589"/>
      <c r="CW46" s="589"/>
      <c r="CX46" s="589"/>
      <c r="CY46" s="590"/>
      <c r="CZ46" s="591">
        <v>13.7</v>
      </c>
      <c r="DA46" s="592"/>
      <c r="DB46" s="592"/>
      <c r="DC46" s="593"/>
      <c r="DD46" s="594">
        <v>209744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7"/>
      <c r="CE47" s="608"/>
      <c r="CF47" s="585" t="s">
        <v>337</v>
      </c>
      <c r="CG47" s="586"/>
      <c r="CH47" s="586"/>
      <c r="CI47" s="586"/>
      <c r="CJ47" s="586"/>
      <c r="CK47" s="586"/>
      <c r="CL47" s="586"/>
      <c r="CM47" s="586"/>
      <c r="CN47" s="586"/>
      <c r="CO47" s="586"/>
      <c r="CP47" s="586"/>
      <c r="CQ47" s="587"/>
      <c r="CR47" s="588" t="s">
        <v>118</v>
      </c>
      <c r="CS47" s="601"/>
      <c r="CT47" s="601"/>
      <c r="CU47" s="601"/>
      <c r="CV47" s="601"/>
      <c r="CW47" s="601"/>
      <c r="CX47" s="601"/>
      <c r="CY47" s="602"/>
      <c r="CZ47" s="591" t="s">
        <v>118</v>
      </c>
      <c r="DA47" s="603"/>
      <c r="DB47" s="603"/>
      <c r="DC47" s="604"/>
      <c r="DD47" s="594" t="s">
        <v>118</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c r="CD48" s="609"/>
      <c r="CE48" s="610"/>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2394802</v>
      </c>
      <c r="CS49" s="573"/>
      <c r="CT49" s="573"/>
      <c r="CU49" s="573"/>
      <c r="CV49" s="573"/>
      <c r="CW49" s="573"/>
      <c r="CX49" s="573"/>
      <c r="CY49" s="574"/>
      <c r="CZ49" s="575">
        <v>100</v>
      </c>
      <c r="DA49" s="576"/>
      <c r="DB49" s="576"/>
      <c r="DC49" s="577"/>
      <c r="DD49" s="578">
        <v>1865967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4"/>
  <sheetViews>
    <sheetView topLeftCell="AR1" zoomScale="70" zoomScaleNormal="25" zoomScaleSheetLayoutView="70" workbookViewId="0">
      <selection activeCell="AF88" sqref="AF88:AY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341</v>
      </c>
      <c r="DK2" s="1110"/>
      <c r="DL2" s="1110"/>
      <c r="DM2" s="1110"/>
      <c r="DN2" s="1110"/>
      <c r="DO2" s="1111"/>
      <c r="DP2" s="200"/>
      <c r="DQ2" s="1109" t="s">
        <v>342</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9" t="s">
        <v>345</v>
      </c>
      <c r="B5" s="1000"/>
      <c r="C5" s="1000"/>
      <c r="D5" s="1000"/>
      <c r="E5" s="1000"/>
      <c r="F5" s="1000"/>
      <c r="G5" s="1000"/>
      <c r="H5" s="1000"/>
      <c r="I5" s="1000"/>
      <c r="J5" s="1000"/>
      <c r="K5" s="1000"/>
      <c r="L5" s="1000"/>
      <c r="M5" s="1000"/>
      <c r="N5" s="1000"/>
      <c r="O5" s="1000"/>
      <c r="P5" s="1001"/>
      <c r="Q5" s="985" t="s">
        <v>346</v>
      </c>
      <c r="R5" s="986"/>
      <c r="S5" s="986"/>
      <c r="T5" s="986"/>
      <c r="U5" s="987"/>
      <c r="V5" s="985" t="s">
        <v>347</v>
      </c>
      <c r="W5" s="986"/>
      <c r="X5" s="986"/>
      <c r="Y5" s="986"/>
      <c r="Z5" s="987"/>
      <c r="AA5" s="985" t="s">
        <v>348</v>
      </c>
      <c r="AB5" s="986"/>
      <c r="AC5" s="986"/>
      <c r="AD5" s="986"/>
      <c r="AE5" s="986"/>
      <c r="AF5" s="1112" t="s">
        <v>349</v>
      </c>
      <c r="AG5" s="986"/>
      <c r="AH5" s="986"/>
      <c r="AI5" s="986"/>
      <c r="AJ5" s="991"/>
      <c r="AK5" s="986" t="s">
        <v>350</v>
      </c>
      <c r="AL5" s="986"/>
      <c r="AM5" s="986"/>
      <c r="AN5" s="986"/>
      <c r="AO5" s="987"/>
      <c r="AP5" s="985" t="s">
        <v>351</v>
      </c>
      <c r="AQ5" s="986"/>
      <c r="AR5" s="986"/>
      <c r="AS5" s="986"/>
      <c r="AT5" s="987"/>
      <c r="AU5" s="985" t="s">
        <v>352</v>
      </c>
      <c r="AV5" s="986"/>
      <c r="AW5" s="986"/>
      <c r="AX5" s="986"/>
      <c r="AY5" s="991"/>
      <c r="AZ5" s="207"/>
      <c r="BA5" s="207"/>
      <c r="BB5" s="207"/>
      <c r="BC5" s="207"/>
      <c r="BD5" s="207"/>
      <c r="BE5" s="208"/>
      <c r="BF5" s="208"/>
      <c r="BG5" s="208"/>
      <c r="BH5" s="208"/>
      <c r="BI5" s="208"/>
      <c r="BJ5" s="208"/>
      <c r="BK5" s="208"/>
      <c r="BL5" s="208"/>
      <c r="BM5" s="208"/>
      <c r="BN5" s="208"/>
      <c r="BO5" s="208"/>
      <c r="BP5" s="208"/>
      <c r="BQ5" s="999" t="s">
        <v>353</v>
      </c>
      <c r="BR5" s="1000"/>
      <c r="BS5" s="1000"/>
      <c r="BT5" s="1000"/>
      <c r="BU5" s="1000"/>
      <c r="BV5" s="1000"/>
      <c r="BW5" s="1000"/>
      <c r="BX5" s="1000"/>
      <c r="BY5" s="1000"/>
      <c r="BZ5" s="1000"/>
      <c r="CA5" s="1000"/>
      <c r="CB5" s="1000"/>
      <c r="CC5" s="1000"/>
      <c r="CD5" s="1000"/>
      <c r="CE5" s="1000"/>
      <c r="CF5" s="1000"/>
      <c r="CG5" s="1001"/>
      <c r="CH5" s="985" t="s">
        <v>354</v>
      </c>
      <c r="CI5" s="986"/>
      <c r="CJ5" s="986"/>
      <c r="CK5" s="986"/>
      <c r="CL5" s="987"/>
      <c r="CM5" s="985" t="s">
        <v>355</v>
      </c>
      <c r="CN5" s="986"/>
      <c r="CO5" s="986"/>
      <c r="CP5" s="986"/>
      <c r="CQ5" s="987"/>
      <c r="CR5" s="985" t="s">
        <v>356</v>
      </c>
      <c r="CS5" s="986"/>
      <c r="CT5" s="986"/>
      <c r="CU5" s="986"/>
      <c r="CV5" s="987"/>
      <c r="CW5" s="985" t="s">
        <v>357</v>
      </c>
      <c r="CX5" s="986"/>
      <c r="CY5" s="986"/>
      <c r="CZ5" s="986"/>
      <c r="DA5" s="987"/>
      <c r="DB5" s="985" t="s">
        <v>358</v>
      </c>
      <c r="DC5" s="986"/>
      <c r="DD5" s="986"/>
      <c r="DE5" s="986"/>
      <c r="DF5" s="987"/>
      <c r="DG5" s="1097" t="s">
        <v>359</v>
      </c>
      <c r="DH5" s="1098"/>
      <c r="DI5" s="1098"/>
      <c r="DJ5" s="1098"/>
      <c r="DK5" s="1099"/>
      <c r="DL5" s="1097" t="s">
        <v>360</v>
      </c>
      <c r="DM5" s="1098"/>
      <c r="DN5" s="1098"/>
      <c r="DO5" s="1098"/>
      <c r="DP5" s="1099"/>
      <c r="DQ5" s="985" t="s">
        <v>361</v>
      </c>
      <c r="DR5" s="986"/>
      <c r="DS5" s="986"/>
      <c r="DT5" s="986"/>
      <c r="DU5" s="987"/>
      <c r="DV5" s="985" t="s">
        <v>352</v>
      </c>
      <c r="DW5" s="986"/>
      <c r="DX5" s="986"/>
      <c r="DY5" s="986"/>
      <c r="DZ5" s="991"/>
      <c r="EA5" s="205"/>
    </row>
    <row r="6" spans="1:131" s="206" customFormat="1" ht="26.25" customHeight="1" thickBot="1">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c r="A7" s="209">
        <v>1</v>
      </c>
      <c r="B7" s="1046" t="s">
        <v>522</v>
      </c>
      <c r="C7" s="1047"/>
      <c r="D7" s="1047"/>
      <c r="E7" s="1047"/>
      <c r="F7" s="1047"/>
      <c r="G7" s="1047"/>
      <c r="H7" s="1047"/>
      <c r="I7" s="1047"/>
      <c r="J7" s="1047"/>
      <c r="K7" s="1047"/>
      <c r="L7" s="1047"/>
      <c r="M7" s="1047"/>
      <c r="N7" s="1047"/>
      <c r="O7" s="1047"/>
      <c r="P7" s="1048"/>
      <c r="Q7" s="1103">
        <v>2365</v>
      </c>
      <c r="R7" s="1104"/>
      <c r="S7" s="1104"/>
      <c r="T7" s="1104"/>
      <c r="U7" s="1104"/>
      <c r="V7" s="1104">
        <v>2289</v>
      </c>
      <c r="W7" s="1104"/>
      <c r="X7" s="1104"/>
      <c r="Y7" s="1104"/>
      <c r="Z7" s="1104"/>
      <c r="AA7" s="1104">
        <v>76</v>
      </c>
      <c r="AB7" s="1104"/>
      <c r="AC7" s="1104"/>
      <c r="AD7" s="1104"/>
      <c r="AE7" s="1105"/>
      <c r="AF7" s="1106">
        <v>40</v>
      </c>
      <c r="AG7" s="1107"/>
      <c r="AH7" s="1107"/>
      <c r="AI7" s="1107"/>
      <c r="AJ7" s="1108"/>
      <c r="AK7" s="1090"/>
      <c r="AL7" s="1091"/>
      <c r="AM7" s="1091"/>
      <c r="AN7" s="1091"/>
      <c r="AO7" s="1091"/>
      <c r="AP7" s="1091">
        <v>3106</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084"/>
      <c r="DW7" s="1085"/>
      <c r="DX7" s="1085"/>
      <c r="DY7" s="1085"/>
      <c r="DZ7" s="1086"/>
      <c r="EA7" s="205"/>
    </row>
    <row r="8" spans="1:131" s="206" customFormat="1" ht="26.25" customHeight="1">
      <c r="A8" s="212">
        <v>2</v>
      </c>
      <c r="B8" s="1027" t="s">
        <v>528</v>
      </c>
      <c r="C8" s="1028"/>
      <c r="D8" s="1028"/>
      <c r="E8" s="1028"/>
      <c r="F8" s="1028"/>
      <c r="G8" s="1028"/>
      <c r="H8" s="1028"/>
      <c r="I8" s="1028"/>
      <c r="J8" s="1028"/>
      <c r="K8" s="1028"/>
      <c r="L8" s="1028"/>
      <c r="M8" s="1028"/>
      <c r="N8" s="1028"/>
      <c r="O8" s="1028"/>
      <c r="P8" s="1029"/>
      <c r="Q8" s="1039">
        <v>87</v>
      </c>
      <c r="R8" s="1040"/>
      <c r="S8" s="1040"/>
      <c r="T8" s="1040"/>
      <c r="U8" s="1040"/>
      <c r="V8" s="1040">
        <v>86</v>
      </c>
      <c r="W8" s="1040"/>
      <c r="X8" s="1040"/>
      <c r="Y8" s="1040"/>
      <c r="Z8" s="1040"/>
      <c r="AA8" s="1040">
        <v>1</v>
      </c>
      <c r="AB8" s="1040"/>
      <c r="AC8" s="1040"/>
      <c r="AD8" s="1040"/>
      <c r="AE8" s="1041"/>
      <c r="AF8" s="1033">
        <v>1</v>
      </c>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05"/>
    </row>
    <row r="9" spans="1:131" s="206" customFormat="1" ht="26.25" customHeight="1">
      <c r="A9" s="212">
        <v>3</v>
      </c>
      <c r="B9" s="1027" t="s">
        <v>526</v>
      </c>
      <c r="C9" s="1028"/>
      <c r="D9" s="1028"/>
      <c r="E9" s="1028"/>
      <c r="F9" s="1028"/>
      <c r="G9" s="1028"/>
      <c r="H9" s="1028"/>
      <c r="I9" s="1028"/>
      <c r="J9" s="1028"/>
      <c r="K9" s="1028"/>
      <c r="L9" s="1028"/>
      <c r="M9" s="1028"/>
      <c r="N9" s="1028"/>
      <c r="O9" s="1028"/>
      <c r="P9" s="1029"/>
      <c r="Q9" s="1039">
        <v>23</v>
      </c>
      <c r="R9" s="1040"/>
      <c r="S9" s="1040"/>
      <c r="T9" s="1040"/>
      <c r="U9" s="1040"/>
      <c r="V9" s="1040">
        <v>20</v>
      </c>
      <c r="W9" s="1040"/>
      <c r="X9" s="1040"/>
      <c r="Y9" s="1040"/>
      <c r="Z9" s="1040"/>
      <c r="AA9" s="1040">
        <v>3</v>
      </c>
      <c r="AB9" s="1040"/>
      <c r="AC9" s="1040"/>
      <c r="AD9" s="1040"/>
      <c r="AE9" s="1041"/>
      <c r="AF9" s="1033">
        <v>3</v>
      </c>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2475</v>
      </c>
      <c r="R23" s="1065"/>
      <c r="S23" s="1065"/>
      <c r="T23" s="1065"/>
      <c r="U23" s="1065"/>
      <c r="V23" s="1065">
        <v>2395</v>
      </c>
      <c r="W23" s="1065"/>
      <c r="X23" s="1065"/>
      <c r="Y23" s="1065"/>
      <c r="Z23" s="1065"/>
      <c r="AA23" s="1065">
        <v>80</v>
      </c>
      <c r="AB23" s="1065"/>
      <c r="AC23" s="1065"/>
      <c r="AD23" s="1065"/>
      <c r="AE23" s="1066"/>
      <c r="AF23" s="1067">
        <v>44</v>
      </c>
      <c r="AG23" s="1065"/>
      <c r="AH23" s="1065"/>
      <c r="AI23" s="1065"/>
      <c r="AJ23" s="1068"/>
      <c r="AK23" s="1069"/>
      <c r="AL23" s="1070"/>
      <c r="AM23" s="1070"/>
      <c r="AN23" s="1070"/>
      <c r="AO23" s="1070"/>
      <c r="AP23" s="1065">
        <v>3106</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c r="A26" s="999" t="s">
        <v>345</v>
      </c>
      <c r="B26" s="1000"/>
      <c r="C26" s="1000"/>
      <c r="D26" s="1000"/>
      <c r="E26" s="1000"/>
      <c r="F26" s="1000"/>
      <c r="G26" s="1000"/>
      <c r="H26" s="1000"/>
      <c r="I26" s="1000"/>
      <c r="J26" s="1000"/>
      <c r="K26" s="1000"/>
      <c r="L26" s="1000"/>
      <c r="M26" s="1000"/>
      <c r="N26" s="1000"/>
      <c r="O26" s="1000"/>
      <c r="P26" s="1001"/>
      <c r="Q26" s="985" t="s">
        <v>367</v>
      </c>
      <c r="R26" s="986"/>
      <c r="S26" s="986"/>
      <c r="T26" s="986"/>
      <c r="U26" s="987"/>
      <c r="V26" s="985" t="s">
        <v>368</v>
      </c>
      <c r="W26" s="986"/>
      <c r="X26" s="986"/>
      <c r="Y26" s="986"/>
      <c r="Z26" s="987"/>
      <c r="AA26" s="985" t="s">
        <v>369</v>
      </c>
      <c r="AB26" s="986"/>
      <c r="AC26" s="986"/>
      <c r="AD26" s="986"/>
      <c r="AE26" s="986"/>
      <c r="AF26" s="1055" t="s">
        <v>370</v>
      </c>
      <c r="AG26" s="1006"/>
      <c r="AH26" s="1006"/>
      <c r="AI26" s="1006"/>
      <c r="AJ26" s="1056"/>
      <c r="AK26" s="986" t="s">
        <v>371</v>
      </c>
      <c r="AL26" s="986"/>
      <c r="AM26" s="986"/>
      <c r="AN26" s="986"/>
      <c r="AO26" s="987"/>
      <c r="AP26" s="985" t="s">
        <v>372</v>
      </c>
      <c r="AQ26" s="986"/>
      <c r="AR26" s="986"/>
      <c r="AS26" s="986"/>
      <c r="AT26" s="987"/>
      <c r="AU26" s="985" t="s">
        <v>373</v>
      </c>
      <c r="AV26" s="986"/>
      <c r="AW26" s="986"/>
      <c r="AX26" s="986"/>
      <c r="AY26" s="987"/>
      <c r="AZ26" s="985" t="s">
        <v>374</v>
      </c>
      <c r="BA26" s="986"/>
      <c r="BB26" s="986"/>
      <c r="BC26" s="986"/>
      <c r="BD26" s="987"/>
      <c r="BE26" s="985" t="s">
        <v>352</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175</v>
      </c>
      <c r="R28" s="1050"/>
      <c r="S28" s="1050"/>
      <c r="T28" s="1050"/>
      <c r="U28" s="1050"/>
      <c r="V28" s="1050">
        <v>165</v>
      </c>
      <c r="W28" s="1050"/>
      <c r="X28" s="1050"/>
      <c r="Y28" s="1050"/>
      <c r="Z28" s="1050"/>
      <c r="AA28" s="1050">
        <v>10</v>
      </c>
      <c r="AB28" s="1050"/>
      <c r="AC28" s="1050"/>
      <c r="AD28" s="1050"/>
      <c r="AE28" s="1051"/>
      <c r="AF28" s="1052">
        <v>10</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c r="A29" s="217">
        <v>2</v>
      </c>
      <c r="B29" s="1027" t="s">
        <v>376</v>
      </c>
      <c r="C29" s="1028"/>
      <c r="D29" s="1028"/>
      <c r="E29" s="1028"/>
      <c r="F29" s="1028"/>
      <c r="G29" s="1028"/>
      <c r="H29" s="1028"/>
      <c r="I29" s="1028"/>
      <c r="J29" s="1028"/>
      <c r="K29" s="1028"/>
      <c r="L29" s="1028"/>
      <c r="M29" s="1028"/>
      <c r="N29" s="1028"/>
      <c r="O29" s="1028"/>
      <c r="P29" s="1029"/>
      <c r="Q29" s="1039">
        <v>116</v>
      </c>
      <c r="R29" s="1040"/>
      <c r="S29" s="1040"/>
      <c r="T29" s="1040"/>
      <c r="U29" s="1040"/>
      <c r="V29" s="1040">
        <v>109</v>
      </c>
      <c r="W29" s="1040"/>
      <c r="X29" s="1040"/>
      <c r="Y29" s="1040"/>
      <c r="Z29" s="1040"/>
      <c r="AA29" s="1040">
        <v>7</v>
      </c>
      <c r="AB29" s="1040"/>
      <c r="AC29" s="1040"/>
      <c r="AD29" s="1040"/>
      <c r="AE29" s="1041"/>
      <c r="AF29" s="1033">
        <v>7</v>
      </c>
      <c r="AG29" s="1034"/>
      <c r="AH29" s="1034"/>
      <c r="AI29" s="1034"/>
      <c r="AJ29" s="1035"/>
      <c r="AK29" s="976"/>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c r="A30" s="217">
        <v>3</v>
      </c>
      <c r="B30" s="1027" t="s">
        <v>377</v>
      </c>
      <c r="C30" s="1028"/>
      <c r="D30" s="1028"/>
      <c r="E30" s="1028"/>
      <c r="F30" s="1028"/>
      <c r="G30" s="1028"/>
      <c r="H30" s="1028"/>
      <c r="I30" s="1028"/>
      <c r="J30" s="1028"/>
      <c r="K30" s="1028"/>
      <c r="L30" s="1028"/>
      <c r="M30" s="1028"/>
      <c r="N30" s="1028"/>
      <c r="O30" s="1028"/>
      <c r="P30" s="1029"/>
      <c r="Q30" s="1039">
        <v>17</v>
      </c>
      <c r="R30" s="1040"/>
      <c r="S30" s="1040"/>
      <c r="T30" s="1040"/>
      <c r="U30" s="1040"/>
      <c r="V30" s="1040">
        <v>16</v>
      </c>
      <c r="W30" s="1040"/>
      <c r="X30" s="1040"/>
      <c r="Y30" s="1040"/>
      <c r="Z30" s="1040"/>
      <c r="AA30" s="1040">
        <v>1</v>
      </c>
      <c r="AB30" s="1040"/>
      <c r="AC30" s="1040"/>
      <c r="AD30" s="1040"/>
      <c r="AE30" s="1041"/>
      <c r="AF30" s="1033">
        <v>1</v>
      </c>
      <c r="AG30" s="1034"/>
      <c r="AH30" s="1034"/>
      <c r="AI30" s="1034"/>
      <c r="AJ30" s="1035"/>
      <c r="AK30" s="976"/>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c r="A31" s="217">
        <v>4</v>
      </c>
      <c r="B31" s="1027" t="s">
        <v>378</v>
      </c>
      <c r="C31" s="1028"/>
      <c r="D31" s="1028"/>
      <c r="E31" s="1028"/>
      <c r="F31" s="1028"/>
      <c r="G31" s="1028"/>
      <c r="H31" s="1028"/>
      <c r="I31" s="1028"/>
      <c r="J31" s="1028"/>
      <c r="K31" s="1028"/>
      <c r="L31" s="1028"/>
      <c r="M31" s="1028"/>
      <c r="N31" s="1028"/>
      <c r="O31" s="1028"/>
      <c r="P31" s="1029"/>
      <c r="Q31" s="1039">
        <v>251</v>
      </c>
      <c r="R31" s="1040"/>
      <c r="S31" s="1040"/>
      <c r="T31" s="1040"/>
      <c r="U31" s="1040"/>
      <c r="V31" s="1040">
        <v>249</v>
      </c>
      <c r="W31" s="1040"/>
      <c r="X31" s="1040"/>
      <c r="Y31" s="1040"/>
      <c r="Z31" s="1040"/>
      <c r="AA31" s="1040">
        <v>2</v>
      </c>
      <c r="AB31" s="1040"/>
      <c r="AC31" s="1040"/>
      <c r="AD31" s="1040"/>
      <c r="AE31" s="1041"/>
      <c r="AF31" s="1033">
        <v>2</v>
      </c>
      <c r="AG31" s="1034"/>
      <c r="AH31" s="1034"/>
      <c r="AI31" s="1034"/>
      <c r="AJ31" s="1035"/>
      <c r="AK31" s="976">
        <v>52</v>
      </c>
      <c r="AL31" s="967"/>
      <c r="AM31" s="967"/>
      <c r="AN31" s="967"/>
      <c r="AO31" s="967"/>
      <c r="AP31" s="967">
        <v>357</v>
      </c>
      <c r="AQ31" s="967"/>
      <c r="AR31" s="967"/>
      <c r="AS31" s="967"/>
      <c r="AT31" s="967"/>
      <c r="AU31" s="967">
        <v>321</v>
      </c>
      <c r="AV31" s="967"/>
      <c r="AW31" s="967"/>
      <c r="AX31" s="967"/>
      <c r="AY31" s="967"/>
      <c r="AZ31" s="1038"/>
      <c r="BA31" s="1038"/>
      <c r="BB31" s="1038"/>
      <c r="BC31" s="1038"/>
      <c r="BD31" s="1038"/>
      <c r="BE31" s="1022" t="s">
        <v>379</v>
      </c>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c r="A32" s="217">
        <v>5</v>
      </c>
      <c r="B32" s="1027" t="s">
        <v>380</v>
      </c>
      <c r="C32" s="1028"/>
      <c r="D32" s="1028"/>
      <c r="E32" s="1028"/>
      <c r="F32" s="1028"/>
      <c r="G32" s="1028"/>
      <c r="H32" s="1028"/>
      <c r="I32" s="1028"/>
      <c r="J32" s="1028"/>
      <c r="K32" s="1028"/>
      <c r="L32" s="1028"/>
      <c r="M32" s="1028"/>
      <c r="N32" s="1028"/>
      <c r="O32" s="1028"/>
      <c r="P32" s="1029"/>
      <c r="Q32" s="1039">
        <v>104</v>
      </c>
      <c r="R32" s="1040"/>
      <c r="S32" s="1040"/>
      <c r="T32" s="1040"/>
      <c r="U32" s="1040"/>
      <c r="V32" s="1040">
        <v>100</v>
      </c>
      <c r="W32" s="1040"/>
      <c r="X32" s="1040"/>
      <c r="Y32" s="1040"/>
      <c r="Z32" s="1040"/>
      <c r="AA32" s="1040">
        <v>4</v>
      </c>
      <c r="AB32" s="1040"/>
      <c r="AC32" s="1040"/>
      <c r="AD32" s="1040"/>
      <c r="AE32" s="1041"/>
      <c r="AF32" s="1033">
        <v>4</v>
      </c>
      <c r="AG32" s="1034"/>
      <c r="AH32" s="1034"/>
      <c r="AI32" s="1034"/>
      <c r="AJ32" s="1035"/>
      <c r="AK32" s="976">
        <v>70</v>
      </c>
      <c r="AL32" s="967"/>
      <c r="AM32" s="967"/>
      <c r="AN32" s="967"/>
      <c r="AO32" s="967"/>
      <c r="AP32" s="967">
        <v>447</v>
      </c>
      <c r="AQ32" s="967"/>
      <c r="AR32" s="967"/>
      <c r="AS32" s="967"/>
      <c r="AT32" s="967"/>
      <c r="AU32" s="967">
        <v>365</v>
      </c>
      <c r="AV32" s="967"/>
      <c r="AW32" s="967"/>
      <c r="AX32" s="967"/>
      <c r="AY32" s="967"/>
      <c r="AZ32" s="1038"/>
      <c r="BA32" s="1038"/>
      <c r="BB32" s="1038"/>
      <c r="BC32" s="1038"/>
      <c r="BD32" s="1038"/>
      <c r="BE32" s="1022" t="s">
        <v>379</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381</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c r="A63" s="215" t="s">
        <v>363</v>
      </c>
      <c r="B63" s="940" t="s">
        <v>382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24</v>
      </c>
      <c r="AG63" s="955"/>
      <c r="AH63" s="955"/>
      <c r="AI63" s="955"/>
      <c r="AJ63" s="1020"/>
      <c r="AK63" s="1021"/>
      <c r="AL63" s="959"/>
      <c r="AM63" s="959"/>
      <c r="AN63" s="959"/>
      <c r="AO63" s="959"/>
      <c r="AP63" s="955">
        <v>804</v>
      </c>
      <c r="AQ63" s="955"/>
      <c r="AR63" s="955"/>
      <c r="AS63" s="955"/>
      <c r="AT63" s="955"/>
      <c r="AU63" s="955">
        <v>686</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c r="A66" s="999" t="s">
        <v>384</v>
      </c>
      <c r="B66" s="1000"/>
      <c r="C66" s="1000"/>
      <c r="D66" s="1000"/>
      <c r="E66" s="1000"/>
      <c r="F66" s="1000"/>
      <c r="G66" s="1000"/>
      <c r="H66" s="1000"/>
      <c r="I66" s="1000"/>
      <c r="J66" s="1000"/>
      <c r="K66" s="1000"/>
      <c r="L66" s="1000"/>
      <c r="M66" s="1000"/>
      <c r="N66" s="1000"/>
      <c r="O66" s="1000"/>
      <c r="P66" s="1001"/>
      <c r="Q66" s="985" t="s">
        <v>367</v>
      </c>
      <c r="R66" s="986"/>
      <c r="S66" s="986"/>
      <c r="T66" s="986"/>
      <c r="U66" s="987"/>
      <c r="V66" s="985" t="s">
        <v>368</v>
      </c>
      <c r="W66" s="986"/>
      <c r="X66" s="986"/>
      <c r="Y66" s="986"/>
      <c r="Z66" s="987"/>
      <c r="AA66" s="985" t="s">
        <v>369</v>
      </c>
      <c r="AB66" s="986"/>
      <c r="AC66" s="986"/>
      <c r="AD66" s="986"/>
      <c r="AE66" s="987"/>
      <c r="AF66" s="1005" t="s">
        <v>370</v>
      </c>
      <c r="AG66" s="1006"/>
      <c r="AH66" s="1006"/>
      <c r="AI66" s="1006"/>
      <c r="AJ66" s="1007"/>
      <c r="AK66" s="985" t="s">
        <v>371</v>
      </c>
      <c r="AL66" s="1000"/>
      <c r="AM66" s="1000"/>
      <c r="AN66" s="1000"/>
      <c r="AO66" s="1001"/>
      <c r="AP66" s="985" t="s">
        <v>372</v>
      </c>
      <c r="AQ66" s="986"/>
      <c r="AR66" s="986"/>
      <c r="AS66" s="986"/>
      <c r="AT66" s="987"/>
      <c r="AU66" s="985" t="s">
        <v>385</v>
      </c>
      <c r="AV66" s="986"/>
      <c r="AW66" s="986"/>
      <c r="AX66" s="986"/>
      <c r="AY66" s="987"/>
      <c r="AZ66" s="985" t="s">
        <v>352</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2305</v>
      </c>
      <c r="R68" s="978"/>
      <c r="S68" s="978"/>
      <c r="T68" s="978"/>
      <c r="U68" s="978"/>
      <c r="V68" s="978">
        <v>2267</v>
      </c>
      <c r="W68" s="978"/>
      <c r="X68" s="978"/>
      <c r="Y68" s="978"/>
      <c r="Z68" s="978"/>
      <c r="AA68" s="978">
        <v>38</v>
      </c>
      <c r="AB68" s="978"/>
      <c r="AC68" s="978"/>
      <c r="AD68" s="978"/>
      <c r="AE68" s="978"/>
      <c r="AF68" s="978">
        <v>38</v>
      </c>
      <c r="AG68" s="978"/>
      <c r="AH68" s="978"/>
      <c r="AI68" s="978"/>
      <c r="AJ68" s="978"/>
      <c r="AK68" s="978"/>
      <c r="AL68" s="978"/>
      <c r="AM68" s="978"/>
      <c r="AN68" s="978"/>
      <c r="AO68" s="978"/>
      <c r="AP68" s="978">
        <v>1026</v>
      </c>
      <c r="AQ68" s="978"/>
      <c r="AR68" s="978"/>
      <c r="AS68" s="978"/>
      <c r="AT68" s="978"/>
      <c r="AU68" s="978">
        <v>149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36</v>
      </c>
      <c r="R69" s="967"/>
      <c r="S69" s="967"/>
      <c r="T69" s="967"/>
      <c r="U69" s="967"/>
      <c r="V69" s="967">
        <v>33</v>
      </c>
      <c r="W69" s="967"/>
      <c r="X69" s="967"/>
      <c r="Y69" s="967"/>
      <c r="Z69" s="967"/>
      <c r="AA69" s="967">
        <v>3</v>
      </c>
      <c r="AB69" s="967"/>
      <c r="AC69" s="967"/>
      <c r="AD69" s="967"/>
      <c r="AE69" s="967"/>
      <c r="AF69" s="967">
        <v>3</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386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41</v>
      </c>
      <c r="AG88" s="955"/>
      <c r="AH88" s="955"/>
      <c r="AI88" s="955"/>
      <c r="AJ88" s="955"/>
      <c r="AK88" s="959"/>
      <c r="AL88" s="959"/>
      <c r="AM88" s="959"/>
      <c r="AN88" s="959"/>
      <c r="AO88" s="959"/>
      <c r="AP88" s="955">
        <v>1026</v>
      </c>
      <c r="AQ88" s="955"/>
      <c r="AR88" s="955"/>
      <c r="AS88" s="955"/>
      <c r="AT88" s="955"/>
      <c r="AU88" s="955">
        <v>149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395</v>
      </c>
      <c r="AB109" s="888"/>
      <c r="AC109" s="888"/>
      <c r="AD109" s="888"/>
      <c r="AE109" s="889"/>
      <c r="AF109" s="890" t="s">
        <v>285</v>
      </c>
      <c r="AG109" s="888"/>
      <c r="AH109" s="888"/>
      <c r="AI109" s="888"/>
      <c r="AJ109" s="889"/>
      <c r="AK109" s="890" t="s">
        <v>284</v>
      </c>
      <c r="AL109" s="888"/>
      <c r="AM109" s="888"/>
      <c r="AN109" s="888"/>
      <c r="AO109" s="889"/>
      <c r="AP109" s="890" t="s">
        <v>396</v>
      </c>
      <c r="AQ109" s="888"/>
      <c r="AR109" s="888"/>
      <c r="AS109" s="888"/>
      <c r="AT109" s="919"/>
      <c r="AU109" s="887" t="s">
        <v>394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395</v>
      </c>
      <c r="BR109" s="888"/>
      <c r="BS109" s="888"/>
      <c r="BT109" s="888"/>
      <c r="BU109" s="889"/>
      <c r="BV109" s="890" t="s">
        <v>285</v>
      </c>
      <c r="BW109" s="888"/>
      <c r="BX109" s="888"/>
      <c r="BY109" s="888"/>
      <c r="BZ109" s="889"/>
      <c r="CA109" s="890" t="s">
        <v>284</v>
      </c>
      <c r="CB109" s="888"/>
      <c r="CC109" s="888"/>
      <c r="CD109" s="888"/>
      <c r="CE109" s="889"/>
      <c r="CF109" s="928" t="s">
        <v>396</v>
      </c>
      <c r="CG109" s="928"/>
      <c r="CH109" s="928"/>
      <c r="CI109" s="928"/>
      <c r="CJ109" s="928"/>
      <c r="CK109" s="890" t="s">
        <v>397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395</v>
      </c>
      <c r="DH109" s="888"/>
      <c r="DI109" s="888"/>
      <c r="DJ109" s="888"/>
      <c r="DK109" s="889"/>
      <c r="DL109" s="890" t="s">
        <v>285</v>
      </c>
      <c r="DM109" s="888"/>
      <c r="DN109" s="888"/>
      <c r="DO109" s="888"/>
      <c r="DP109" s="889"/>
      <c r="DQ109" s="890" t="s">
        <v>284</v>
      </c>
      <c r="DR109" s="888"/>
      <c r="DS109" s="888"/>
      <c r="DT109" s="888"/>
      <c r="DU109" s="889"/>
      <c r="DV109" s="890" t="s">
        <v>396</v>
      </c>
      <c r="DW109" s="888"/>
      <c r="DX109" s="888"/>
      <c r="DY109" s="888"/>
      <c r="DZ109" s="919"/>
    </row>
    <row r="110" spans="1:131" s="197" customFormat="1" ht="26.25" customHeight="1">
      <c r="A110" s="800" t="s">
        <v>398</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237185</v>
      </c>
      <c r="AB110" s="873"/>
      <c r="AC110" s="873"/>
      <c r="AD110" s="873"/>
      <c r="AE110" s="874"/>
      <c r="AF110" s="875">
        <v>238633</v>
      </c>
      <c r="AG110" s="873"/>
      <c r="AH110" s="873"/>
      <c r="AI110" s="873"/>
      <c r="AJ110" s="874"/>
      <c r="AK110" s="875">
        <v>248345</v>
      </c>
      <c r="AL110" s="873"/>
      <c r="AM110" s="873"/>
      <c r="AN110" s="873"/>
      <c r="AO110" s="874"/>
      <c r="AP110" s="876">
        <v>16.8</v>
      </c>
      <c r="AQ110" s="877"/>
      <c r="AR110" s="877"/>
      <c r="AS110" s="877"/>
      <c r="AT110" s="878"/>
      <c r="AU110" s="920" t="s">
        <v>61</v>
      </c>
      <c r="AV110" s="921"/>
      <c r="AW110" s="921"/>
      <c r="AX110" s="921"/>
      <c r="AY110" s="922"/>
      <c r="AZ110" s="827" t="s">
        <v>399</v>
      </c>
      <c r="BA110" s="801"/>
      <c r="BB110" s="801"/>
      <c r="BC110" s="801"/>
      <c r="BD110" s="801"/>
      <c r="BE110" s="801"/>
      <c r="BF110" s="801"/>
      <c r="BG110" s="801"/>
      <c r="BH110" s="801"/>
      <c r="BI110" s="801"/>
      <c r="BJ110" s="801"/>
      <c r="BK110" s="801"/>
      <c r="BL110" s="801"/>
      <c r="BM110" s="801"/>
      <c r="BN110" s="801"/>
      <c r="BO110" s="801"/>
      <c r="BP110" s="802"/>
      <c r="BQ110" s="810">
        <v>3003456</v>
      </c>
      <c r="BR110" s="811"/>
      <c r="BS110" s="811"/>
      <c r="BT110" s="811"/>
      <c r="BU110" s="811"/>
      <c r="BV110" s="811">
        <v>3137916</v>
      </c>
      <c r="BW110" s="811"/>
      <c r="BX110" s="811"/>
      <c r="BY110" s="811"/>
      <c r="BZ110" s="811"/>
      <c r="CA110" s="811">
        <v>3106076</v>
      </c>
      <c r="CB110" s="811"/>
      <c r="CC110" s="811"/>
      <c r="CD110" s="811"/>
      <c r="CE110" s="811"/>
      <c r="CF110" s="861">
        <v>210.1</v>
      </c>
      <c r="CG110" s="862"/>
      <c r="CH110" s="862"/>
      <c r="CI110" s="862"/>
      <c r="CJ110" s="862"/>
      <c r="CK110" s="916" t="s">
        <v>400</v>
      </c>
      <c r="CL110" s="864"/>
      <c r="CM110" s="869" t="s">
        <v>401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402</v>
      </c>
      <c r="DH110" s="811"/>
      <c r="DI110" s="811"/>
      <c r="DJ110" s="811"/>
      <c r="DK110" s="811"/>
      <c r="DL110" s="811" t="s">
        <v>402</v>
      </c>
      <c r="DM110" s="811"/>
      <c r="DN110" s="811"/>
      <c r="DO110" s="811"/>
      <c r="DP110" s="811"/>
      <c r="DQ110" s="811" t="s">
        <v>402</v>
      </c>
      <c r="DR110" s="811"/>
      <c r="DS110" s="811"/>
      <c r="DT110" s="811"/>
      <c r="DU110" s="811"/>
      <c r="DV110" s="812" t="s">
        <v>402</v>
      </c>
      <c r="DW110" s="812"/>
      <c r="DX110" s="812"/>
      <c r="DY110" s="812"/>
      <c r="DZ110" s="813"/>
    </row>
    <row r="111" spans="1:131" s="197" customFormat="1" ht="26.25" customHeight="1">
      <c r="A111" s="755" t="s">
        <v>403</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402</v>
      </c>
      <c r="AB111" s="903"/>
      <c r="AC111" s="903"/>
      <c r="AD111" s="903"/>
      <c r="AE111" s="904"/>
      <c r="AF111" s="905" t="s">
        <v>402</v>
      </c>
      <c r="AG111" s="903"/>
      <c r="AH111" s="903"/>
      <c r="AI111" s="903"/>
      <c r="AJ111" s="904"/>
      <c r="AK111" s="905" t="s">
        <v>402</v>
      </c>
      <c r="AL111" s="903"/>
      <c r="AM111" s="903"/>
      <c r="AN111" s="903"/>
      <c r="AO111" s="904"/>
      <c r="AP111" s="906" t="s">
        <v>402</v>
      </c>
      <c r="AQ111" s="907"/>
      <c r="AR111" s="907"/>
      <c r="AS111" s="907"/>
      <c r="AT111" s="908"/>
      <c r="AU111" s="923"/>
      <c r="AV111" s="924"/>
      <c r="AW111" s="924"/>
      <c r="AX111" s="924"/>
      <c r="AY111" s="925"/>
      <c r="AZ111" s="808" t="s">
        <v>404</v>
      </c>
      <c r="BA111" s="748"/>
      <c r="BB111" s="748"/>
      <c r="BC111" s="748"/>
      <c r="BD111" s="748"/>
      <c r="BE111" s="748"/>
      <c r="BF111" s="748"/>
      <c r="BG111" s="748"/>
      <c r="BH111" s="748"/>
      <c r="BI111" s="748"/>
      <c r="BJ111" s="748"/>
      <c r="BK111" s="748"/>
      <c r="BL111" s="748"/>
      <c r="BM111" s="748"/>
      <c r="BN111" s="748"/>
      <c r="BO111" s="748"/>
      <c r="BP111" s="749"/>
      <c r="BQ111" s="809" t="s">
        <v>405</v>
      </c>
      <c r="BR111" s="791"/>
      <c r="BS111" s="791"/>
      <c r="BT111" s="791"/>
      <c r="BU111" s="791"/>
      <c r="BV111" s="791" t="s">
        <v>405</v>
      </c>
      <c r="BW111" s="791"/>
      <c r="BX111" s="791"/>
      <c r="BY111" s="791"/>
      <c r="BZ111" s="791"/>
      <c r="CA111" s="791" t="s">
        <v>405</v>
      </c>
      <c r="CB111" s="791"/>
      <c r="CC111" s="791"/>
      <c r="CD111" s="791"/>
      <c r="CE111" s="791"/>
      <c r="CF111" s="848" t="s">
        <v>405</v>
      </c>
      <c r="CG111" s="849"/>
      <c r="CH111" s="849"/>
      <c r="CI111" s="849"/>
      <c r="CJ111" s="849"/>
      <c r="CK111" s="917"/>
      <c r="CL111" s="866"/>
      <c r="CM111" s="814" t="s">
        <v>406</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405</v>
      </c>
      <c r="DH111" s="791"/>
      <c r="DI111" s="791"/>
      <c r="DJ111" s="791"/>
      <c r="DK111" s="791"/>
      <c r="DL111" s="791" t="s">
        <v>405</v>
      </c>
      <c r="DM111" s="791"/>
      <c r="DN111" s="791"/>
      <c r="DO111" s="791"/>
      <c r="DP111" s="791"/>
      <c r="DQ111" s="791" t="s">
        <v>405</v>
      </c>
      <c r="DR111" s="791"/>
      <c r="DS111" s="791"/>
      <c r="DT111" s="791"/>
      <c r="DU111" s="791"/>
      <c r="DV111" s="792" t="s">
        <v>405</v>
      </c>
      <c r="DW111" s="792"/>
      <c r="DX111" s="792"/>
      <c r="DY111" s="792"/>
      <c r="DZ111" s="793"/>
    </row>
    <row r="112" spans="1:131" s="197" customFormat="1" ht="26.25" customHeight="1">
      <c r="A112" s="909" t="s">
        <v>407</v>
      </c>
      <c r="B112" s="910"/>
      <c r="C112" s="748" t="s">
        <v>408</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405</v>
      </c>
      <c r="AB112" s="761"/>
      <c r="AC112" s="761"/>
      <c r="AD112" s="761"/>
      <c r="AE112" s="762"/>
      <c r="AF112" s="763" t="s">
        <v>405</v>
      </c>
      <c r="AG112" s="761"/>
      <c r="AH112" s="761"/>
      <c r="AI112" s="761"/>
      <c r="AJ112" s="762"/>
      <c r="AK112" s="763" t="s">
        <v>405</v>
      </c>
      <c r="AL112" s="761"/>
      <c r="AM112" s="761"/>
      <c r="AN112" s="761"/>
      <c r="AO112" s="762"/>
      <c r="AP112" s="797" t="s">
        <v>405</v>
      </c>
      <c r="AQ112" s="798"/>
      <c r="AR112" s="798"/>
      <c r="AS112" s="798"/>
      <c r="AT112" s="799"/>
      <c r="AU112" s="923"/>
      <c r="AV112" s="924"/>
      <c r="AW112" s="924"/>
      <c r="AX112" s="924"/>
      <c r="AY112" s="925"/>
      <c r="AZ112" s="808" t="s">
        <v>409</v>
      </c>
      <c r="BA112" s="748"/>
      <c r="BB112" s="748"/>
      <c r="BC112" s="748"/>
      <c r="BD112" s="748"/>
      <c r="BE112" s="748"/>
      <c r="BF112" s="748"/>
      <c r="BG112" s="748"/>
      <c r="BH112" s="748"/>
      <c r="BI112" s="748"/>
      <c r="BJ112" s="748"/>
      <c r="BK112" s="748"/>
      <c r="BL112" s="748"/>
      <c r="BM112" s="748"/>
      <c r="BN112" s="748"/>
      <c r="BO112" s="748"/>
      <c r="BP112" s="749"/>
      <c r="BQ112" s="809">
        <v>655255</v>
      </c>
      <c r="BR112" s="791"/>
      <c r="BS112" s="791"/>
      <c r="BT112" s="791"/>
      <c r="BU112" s="791"/>
      <c r="BV112" s="791">
        <v>672315</v>
      </c>
      <c r="BW112" s="791"/>
      <c r="BX112" s="791"/>
      <c r="BY112" s="791"/>
      <c r="BZ112" s="791"/>
      <c r="CA112" s="791">
        <v>686009</v>
      </c>
      <c r="CB112" s="791"/>
      <c r="CC112" s="791"/>
      <c r="CD112" s="791"/>
      <c r="CE112" s="791"/>
      <c r="CF112" s="848">
        <v>46.4</v>
      </c>
      <c r="CG112" s="849"/>
      <c r="CH112" s="849"/>
      <c r="CI112" s="849"/>
      <c r="CJ112" s="849"/>
      <c r="CK112" s="917"/>
      <c r="CL112" s="866"/>
      <c r="CM112" s="814" t="s">
        <v>410</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405</v>
      </c>
      <c r="DH112" s="791"/>
      <c r="DI112" s="791"/>
      <c r="DJ112" s="791"/>
      <c r="DK112" s="791"/>
      <c r="DL112" s="791" t="s">
        <v>405</v>
      </c>
      <c r="DM112" s="791"/>
      <c r="DN112" s="791"/>
      <c r="DO112" s="791"/>
      <c r="DP112" s="791"/>
      <c r="DQ112" s="791" t="s">
        <v>405</v>
      </c>
      <c r="DR112" s="791"/>
      <c r="DS112" s="791"/>
      <c r="DT112" s="791"/>
      <c r="DU112" s="791"/>
      <c r="DV112" s="792" t="s">
        <v>405</v>
      </c>
      <c r="DW112" s="792"/>
      <c r="DX112" s="792"/>
      <c r="DY112" s="792"/>
      <c r="DZ112" s="793"/>
    </row>
    <row r="113" spans="1:130" s="197" customFormat="1" ht="26.25" customHeight="1">
      <c r="A113" s="911"/>
      <c r="B113" s="912"/>
      <c r="C113" s="748" t="s">
        <v>411</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55537</v>
      </c>
      <c r="AB113" s="903"/>
      <c r="AC113" s="903"/>
      <c r="AD113" s="903"/>
      <c r="AE113" s="904"/>
      <c r="AF113" s="905">
        <v>59139</v>
      </c>
      <c r="AG113" s="903"/>
      <c r="AH113" s="903"/>
      <c r="AI113" s="903"/>
      <c r="AJ113" s="904"/>
      <c r="AK113" s="905">
        <v>65162</v>
      </c>
      <c r="AL113" s="903"/>
      <c r="AM113" s="903"/>
      <c r="AN113" s="903"/>
      <c r="AO113" s="904"/>
      <c r="AP113" s="906">
        <v>4.4000000000000004</v>
      </c>
      <c r="AQ113" s="907"/>
      <c r="AR113" s="907"/>
      <c r="AS113" s="907"/>
      <c r="AT113" s="908"/>
      <c r="AU113" s="923"/>
      <c r="AV113" s="924"/>
      <c r="AW113" s="924"/>
      <c r="AX113" s="924"/>
      <c r="AY113" s="925"/>
      <c r="AZ113" s="808" t="s">
        <v>412</v>
      </c>
      <c r="BA113" s="748"/>
      <c r="BB113" s="748"/>
      <c r="BC113" s="748"/>
      <c r="BD113" s="748"/>
      <c r="BE113" s="748"/>
      <c r="BF113" s="748"/>
      <c r="BG113" s="748"/>
      <c r="BH113" s="748"/>
      <c r="BI113" s="748"/>
      <c r="BJ113" s="748"/>
      <c r="BK113" s="748"/>
      <c r="BL113" s="748"/>
      <c r="BM113" s="748"/>
      <c r="BN113" s="748"/>
      <c r="BO113" s="748"/>
      <c r="BP113" s="749"/>
      <c r="BQ113" s="809">
        <v>95413</v>
      </c>
      <c r="BR113" s="791"/>
      <c r="BS113" s="791"/>
      <c r="BT113" s="791"/>
      <c r="BU113" s="791"/>
      <c r="BV113" s="791">
        <v>164043</v>
      </c>
      <c r="BW113" s="791"/>
      <c r="BX113" s="791"/>
      <c r="BY113" s="791"/>
      <c r="BZ113" s="791"/>
      <c r="CA113" s="791">
        <v>148784</v>
      </c>
      <c r="CB113" s="791"/>
      <c r="CC113" s="791"/>
      <c r="CD113" s="791"/>
      <c r="CE113" s="791"/>
      <c r="CF113" s="848">
        <v>10.1</v>
      </c>
      <c r="CG113" s="849"/>
      <c r="CH113" s="849"/>
      <c r="CI113" s="849"/>
      <c r="CJ113" s="849"/>
      <c r="CK113" s="917"/>
      <c r="CL113" s="866"/>
      <c r="CM113" s="814" t="s">
        <v>413</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405</v>
      </c>
      <c r="DH113" s="761"/>
      <c r="DI113" s="761"/>
      <c r="DJ113" s="761"/>
      <c r="DK113" s="762"/>
      <c r="DL113" s="763" t="s">
        <v>405</v>
      </c>
      <c r="DM113" s="761"/>
      <c r="DN113" s="761"/>
      <c r="DO113" s="761"/>
      <c r="DP113" s="762"/>
      <c r="DQ113" s="763" t="s">
        <v>405</v>
      </c>
      <c r="DR113" s="761"/>
      <c r="DS113" s="761"/>
      <c r="DT113" s="761"/>
      <c r="DU113" s="762"/>
      <c r="DV113" s="797" t="s">
        <v>405</v>
      </c>
      <c r="DW113" s="798"/>
      <c r="DX113" s="798"/>
      <c r="DY113" s="798"/>
      <c r="DZ113" s="799"/>
    </row>
    <row r="114" spans="1:130" s="197" customFormat="1" ht="26.25" customHeight="1">
      <c r="A114" s="911"/>
      <c r="B114" s="912"/>
      <c r="C114" s="748" t="s">
        <v>414</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16468</v>
      </c>
      <c r="AB114" s="761"/>
      <c r="AC114" s="761"/>
      <c r="AD114" s="761"/>
      <c r="AE114" s="762"/>
      <c r="AF114" s="763">
        <v>16457</v>
      </c>
      <c r="AG114" s="761"/>
      <c r="AH114" s="761"/>
      <c r="AI114" s="761"/>
      <c r="AJ114" s="762"/>
      <c r="AK114" s="763">
        <v>16752</v>
      </c>
      <c r="AL114" s="761"/>
      <c r="AM114" s="761"/>
      <c r="AN114" s="761"/>
      <c r="AO114" s="762"/>
      <c r="AP114" s="797">
        <v>1.1000000000000001</v>
      </c>
      <c r="AQ114" s="798"/>
      <c r="AR114" s="798"/>
      <c r="AS114" s="798"/>
      <c r="AT114" s="799"/>
      <c r="AU114" s="923"/>
      <c r="AV114" s="924"/>
      <c r="AW114" s="924"/>
      <c r="AX114" s="924"/>
      <c r="AY114" s="925"/>
      <c r="AZ114" s="808" t="s">
        <v>415</v>
      </c>
      <c r="BA114" s="748"/>
      <c r="BB114" s="748"/>
      <c r="BC114" s="748"/>
      <c r="BD114" s="748"/>
      <c r="BE114" s="748"/>
      <c r="BF114" s="748"/>
      <c r="BG114" s="748"/>
      <c r="BH114" s="748"/>
      <c r="BI114" s="748"/>
      <c r="BJ114" s="748"/>
      <c r="BK114" s="748"/>
      <c r="BL114" s="748"/>
      <c r="BM114" s="748"/>
      <c r="BN114" s="748"/>
      <c r="BO114" s="748"/>
      <c r="BP114" s="749"/>
      <c r="BQ114" s="809">
        <v>646452</v>
      </c>
      <c r="BR114" s="791"/>
      <c r="BS114" s="791"/>
      <c r="BT114" s="791"/>
      <c r="BU114" s="791"/>
      <c r="BV114" s="791">
        <v>546148</v>
      </c>
      <c r="BW114" s="791"/>
      <c r="BX114" s="791"/>
      <c r="BY114" s="791"/>
      <c r="BZ114" s="791"/>
      <c r="CA114" s="791">
        <v>578689</v>
      </c>
      <c r="CB114" s="791"/>
      <c r="CC114" s="791"/>
      <c r="CD114" s="791"/>
      <c r="CE114" s="791"/>
      <c r="CF114" s="848">
        <v>39.1</v>
      </c>
      <c r="CG114" s="849"/>
      <c r="CH114" s="849"/>
      <c r="CI114" s="849"/>
      <c r="CJ114" s="849"/>
      <c r="CK114" s="917"/>
      <c r="CL114" s="866"/>
      <c r="CM114" s="814" t="s">
        <v>416</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405</v>
      </c>
      <c r="DH114" s="761"/>
      <c r="DI114" s="761"/>
      <c r="DJ114" s="761"/>
      <c r="DK114" s="762"/>
      <c r="DL114" s="763" t="s">
        <v>405</v>
      </c>
      <c r="DM114" s="761"/>
      <c r="DN114" s="761"/>
      <c r="DO114" s="761"/>
      <c r="DP114" s="762"/>
      <c r="DQ114" s="763" t="s">
        <v>405</v>
      </c>
      <c r="DR114" s="761"/>
      <c r="DS114" s="761"/>
      <c r="DT114" s="761"/>
      <c r="DU114" s="762"/>
      <c r="DV114" s="797" t="s">
        <v>405</v>
      </c>
      <c r="DW114" s="798"/>
      <c r="DX114" s="798"/>
      <c r="DY114" s="798"/>
      <c r="DZ114" s="799"/>
    </row>
    <row r="115" spans="1:130" s="197" customFormat="1" ht="26.25" customHeight="1">
      <c r="A115" s="911"/>
      <c r="B115" s="912"/>
      <c r="C115" s="748" t="s">
        <v>417</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t="s">
        <v>405</v>
      </c>
      <c r="AB115" s="903"/>
      <c r="AC115" s="903"/>
      <c r="AD115" s="903"/>
      <c r="AE115" s="904"/>
      <c r="AF115" s="905" t="s">
        <v>405</v>
      </c>
      <c r="AG115" s="903"/>
      <c r="AH115" s="903"/>
      <c r="AI115" s="903"/>
      <c r="AJ115" s="904"/>
      <c r="AK115" s="905" t="s">
        <v>405</v>
      </c>
      <c r="AL115" s="903"/>
      <c r="AM115" s="903"/>
      <c r="AN115" s="903"/>
      <c r="AO115" s="904"/>
      <c r="AP115" s="906" t="s">
        <v>405</v>
      </c>
      <c r="AQ115" s="907"/>
      <c r="AR115" s="907"/>
      <c r="AS115" s="907"/>
      <c r="AT115" s="908"/>
      <c r="AU115" s="923"/>
      <c r="AV115" s="924"/>
      <c r="AW115" s="924"/>
      <c r="AX115" s="924"/>
      <c r="AY115" s="925"/>
      <c r="AZ115" s="808" t="s">
        <v>418</v>
      </c>
      <c r="BA115" s="748"/>
      <c r="BB115" s="748"/>
      <c r="BC115" s="748"/>
      <c r="BD115" s="748"/>
      <c r="BE115" s="748"/>
      <c r="BF115" s="748"/>
      <c r="BG115" s="748"/>
      <c r="BH115" s="748"/>
      <c r="BI115" s="748"/>
      <c r="BJ115" s="748"/>
      <c r="BK115" s="748"/>
      <c r="BL115" s="748"/>
      <c r="BM115" s="748"/>
      <c r="BN115" s="748"/>
      <c r="BO115" s="748"/>
      <c r="BP115" s="749"/>
      <c r="BQ115" s="809" t="s">
        <v>405</v>
      </c>
      <c r="BR115" s="791"/>
      <c r="BS115" s="791"/>
      <c r="BT115" s="791"/>
      <c r="BU115" s="791"/>
      <c r="BV115" s="791" t="s">
        <v>405</v>
      </c>
      <c r="BW115" s="791"/>
      <c r="BX115" s="791"/>
      <c r="BY115" s="791"/>
      <c r="BZ115" s="791"/>
      <c r="CA115" s="791" t="s">
        <v>405</v>
      </c>
      <c r="CB115" s="791"/>
      <c r="CC115" s="791"/>
      <c r="CD115" s="791"/>
      <c r="CE115" s="791"/>
      <c r="CF115" s="848" t="s">
        <v>405</v>
      </c>
      <c r="CG115" s="849"/>
      <c r="CH115" s="849"/>
      <c r="CI115" s="849"/>
      <c r="CJ115" s="849"/>
      <c r="CK115" s="917"/>
      <c r="CL115" s="866"/>
      <c r="CM115" s="808" t="s">
        <v>419</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405</v>
      </c>
      <c r="DH115" s="761"/>
      <c r="DI115" s="761"/>
      <c r="DJ115" s="761"/>
      <c r="DK115" s="762"/>
      <c r="DL115" s="763" t="s">
        <v>405</v>
      </c>
      <c r="DM115" s="761"/>
      <c r="DN115" s="761"/>
      <c r="DO115" s="761"/>
      <c r="DP115" s="762"/>
      <c r="DQ115" s="763" t="s">
        <v>405</v>
      </c>
      <c r="DR115" s="761"/>
      <c r="DS115" s="761"/>
      <c r="DT115" s="761"/>
      <c r="DU115" s="762"/>
      <c r="DV115" s="797" t="s">
        <v>405</v>
      </c>
      <c r="DW115" s="798"/>
      <c r="DX115" s="798"/>
      <c r="DY115" s="798"/>
      <c r="DZ115" s="799"/>
    </row>
    <row r="116" spans="1:130" s="197" customFormat="1" ht="26.25" customHeight="1">
      <c r="A116" s="913"/>
      <c r="B116" s="914"/>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v>1200</v>
      </c>
      <c r="AB116" s="761"/>
      <c r="AC116" s="761"/>
      <c r="AD116" s="761"/>
      <c r="AE116" s="762"/>
      <c r="AF116" s="763">
        <v>1078</v>
      </c>
      <c r="AG116" s="761"/>
      <c r="AH116" s="761"/>
      <c r="AI116" s="761"/>
      <c r="AJ116" s="762"/>
      <c r="AK116" s="763">
        <v>397</v>
      </c>
      <c r="AL116" s="761"/>
      <c r="AM116" s="761"/>
      <c r="AN116" s="761"/>
      <c r="AO116" s="762"/>
      <c r="AP116" s="797">
        <v>0</v>
      </c>
      <c r="AQ116" s="798"/>
      <c r="AR116" s="798"/>
      <c r="AS116" s="798"/>
      <c r="AT116" s="799"/>
      <c r="AU116" s="923"/>
      <c r="AV116" s="924"/>
      <c r="AW116" s="924"/>
      <c r="AX116" s="924"/>
      <c r="AY116" s="925"/>
      <c r="AZ116" s="808" t="s">
        <v>421</v>
      </c>
      <c r="BA116" s="748"/>
      <c r="BB116" s="748"/>
      <c r="BC116" s="748"/>
      <c r="BD116" s="748"/>
      <c r="BE116" s="748"/>
      <c r="BF116" s="748"/>
      <c r="BG116" s="748"/>
      <c r="BH116" s="748"/>
      <c r="BI116" s="748"/>
      <c r="BJ116" s="748"/>
      <c r="BK116" s="748"/>
      <c r="BL116" s="748"/>
      <c r="BM116" s="748"/>
      <c r="BN116" s="748"/>
      <c r="BO116" s="748"/>
      <c r="BP116" s="749"/>
      <c r="BQ116" s="809" t="s">
        <v>405</v>
      </c>
      <c r="BR116" s="791"/>
      <c r="BS116" s="791"/>
      <c r="BT116" s="791"/>
      <c r="BU116" s="791"/>
      <c r="BV116" s="791" t="s">
        <v>405</v>
      </c>
      <c r="BW116" s="791"/>
      <c r="BX116" s="791"/>
      <c r="BY116" s="791"/>
      <c r="BZ116" s="791"/>
      <c r="CA116" s="791" t="s">
        <v>405</v>
      </c>
      <c r="CB116" s="791"/>
      <c r="CC116" s="791"/>
      <c r="CD116" s="791"/>
      <c r="CE116" s="791"/>
      <c r="CF116" s="848" t="s">
        <v>405</v>
      </c>
      <c r="CG116" s="849"/>
      <c r="CH116" s="849"/>
      <c r="CI116" s="849"/>
      <c r="CJ116" s="849"/>
      <c r="CK116" s="917"/>
      <c r="CL116" s="866"/>
      <c r="CM116" s="814" t="s">
        <v>422</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t="s">
        <v>405</v>
      </c>
      <c r="DH116" s="761"/>
      <c r="DI116" s="761"/>
      <c r="DJ116" s="761"/>
      <c r="DK116" s="762"/>
      <c r="DL116" s="763" t="s">
        <v>405</v>
      </c>
      <c r="DM116" s="761"/>
      <c r="DN116" s="761"/>
      <c r="DO116" s="761"/>
      <c r="DP116" s="762"/>
      <c r="DQ116" s="763" t="s">
        <v>405</v>
      </c>
      <c r="DR116" s="761"/>
      <c r="DS116" s="761"/>
      <c r="DT116" s="761"/>
      <c r="DU116" s="762"/>
      <c r="DV116" s="797" t="s">
        <v>405</v>
      </c>
      <c r="DW116" s="798"/>
      <c r="DX116" s="798"/>
      <c r="DY116" s="798"/>
      <c r="DZ116" s="799"/>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310390</v>
      </c>
      <c r="AB117" s="895"/>
      <c r="AC117" s="895"/>
      <c r="AD117" s="895"/>
      <c r="AE117" s="896"/>
      <c r="AF117" s="897">
        <v>315307</v>
      </c>
      <c r="AG117" s="895"/>
      <c r="AH117" s="895"/>
      <c r="AI117" s="895"/>
      <c r="AJ117" s="896"/>
      <c r="AK117" s="897">
        <v>330656</v>
      </c>
      <c r="AL117" s="895"/>
      <c r="AM117" s="895"/>
      <c r="AN117" s="895"/>
      <c r="AO117" s="896"/>
      <c r="AP117" s="898"/>
      <c r="AQ117" s="899"/>
      <c r="AR117" s="899"/>
      <c r="AS117" s="899"/>
      <c r="AT117" s="900"/>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14" t="s">
        <v>425</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109</v>
      </c>
      <c r="DH117" s="761"/>
      <c r="DI117" s="761"/>
      <c r="DJ117" s="761"/>
      <c r="DK117" s="762"/>
      <c r="DL117" s="763" t="s">
        <v>109</v>
      </c>
      <c r="DM117" s="761"/>
      <c r="DN117" s="761"/>
      <c r="DO117" s="761"/>
      <c r="DP117" s="762"/>
      <c r="DQ117" s="763" t="s">
        <v>109</v>
      </c>
      <c r="DR117" s="761"/>
      <c r="DS117" s="761"/>
      <c r="DT117" s="761"/>
      <c r="DU117" s="762"/>
      <c r="DV117" s="797" t="s">
        <v>109</v>
      </c>
      <c r="DW117" s="798"/>
      <c r="DX117" s="798"/>
      <c r="DY117" s="798"/>
      <c r="DZ117" s="799"/>
    </row>
    <row r="118" spans="1:130" s="197" customFormat="1" ht="26.25" customHeight="1">
      <c r="A118" s="887" t="s">
        <v>397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395</v>
      </c>
      <c r="AB118" s="888"/>
      <c r="AC118" s="888"/>
      <c r="AD118" s="888"/>
      <c r="AE118" s="889"/>
      <c r="AF118" s="890" t="s">
        <v>285</v>
      </c>
      <c r="AG118" s="888"/>
      <c r="AH118" s="888"/>
      <c r="AI118" s="888"/>
      <c r="AJ118" s="889"/>
      <c r="AK118" s="890" t="s">
        <v>284</v>
      </c>
      <c r="AL118" s="888"/>
      <c r="AM118" s="888"/>
      <c r="AN118" s="888"/>
      <c r="AO118" s="889"/>
      <c r="AP118" s="891" t="s">
        <v>396</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426</v>
      </c>
      <c r="BP118" s="838"/>
      <c r="BQ118" s="857">
        <v>4400576</v>
      </c>
      <c r="BR118" s="858"/>
      <c r="BS118" s="858"/>
      <c r="BT118" s="858"/>
      <c r="BU118" s="858"/>
      <c r="BV118" s="858">
        <v>4520422</v>
      </c>
      <c r="BW118" s="858"/>
      <c r="BX118" s="858"/>
      <c r="BY118" s="858"/>
      <c r="BZ118" s="858"/>
      <c r="CA118" s="858">
        <v>4519558</v>
      </c>
      <c r="CB118" s="858"/>
      <c r="CC118" s="858"/>
      <c r="CD118" s="858"/>
      <c r="CE118" s="858"/>
      <c r="CF118" s="718"/>
      <c r="CG118" s="719"/>
      <c r="CH118" s="719"/>
      <c r="CI118" s="719"/>
      <c r="CJ118" s="841"/>
      <c r="CK118" s="917"/>
      <c r="CL118" s="866"/>
      <c r="CM118" s="814" t="s">
        <v>427</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109</v>
      </c>
      <c r="DH118" s="761"/>
      <c r="DI118" s="761"/>
      <c r="DJ118" s="761"/>
      <c r="DK118" s="762"/>
      <c r="DL118" s="763" t="s">
        <v>109</v>
      </c>
      <c r="DM118" s="761"/>
      <c r="DN118" s="761"/>
      <c r="DO118" s="761"/>
      <c r="DP118" s="762"/>
      <c r="DQ118" s="763" t="s">
        <v>109</v>
      </c>
      <c r="DR118" s="761"/>
      <c r="DS118" s="761"/>
      <c r="DT118" s="761"/>
      <c r="DU118" s="762"/>
      <c r="DV118" s="797" t="s">
        <v>109</v>
      </c>
      <c r="DW118" s="798"/>
      <c r="DX118" s="798"/>
      <c r="DY118" s="798"/>
      <c r="DZ118" s="799"/>
    </row>
    <row r="119" spans="1:130" s="197" customFormat="1" ht="26.25" customHeight="1">
      <c r="A119" s="863" t="s">
        <v>400</v>
      </c>
      <c r="B119" s="864"/>
      <c r="C119" s="869" t="s">
        <v>401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428</v>
      </c>
      <c r="AV119" s="880"/>
      <c r="AW119" s="880"/>
      <c r="AX119" s="880"/>
      <c r="AY119" s="881"/>
      <c r="AZ119" s="827" t="s">
        <v>429</v>
      </c>
      <c r="BA119" s="801"/>
      <c r="BB119" s="801"/>
      <c r="BC119" s="801"/>
      <c r="BD119" s="801"/>
      <c r="BE119" s="801"/>
      <c r="BF119" s="801"/>
      <c r="BG119" s="801"/>
      <c r="BH119" s="801"/>
      <c r="BI119" s="801"/>
      <c r="BJ119" s="801"/>
      <c r="BK119" s="801"/>
      <c r="BL119" s="801"/>
      <c r="BM119" s="801"/>
      <c r="BN119" s="801"/>
      <c r="BO119" s="801"/>
      <c r="BP119" s="802"/>
      <c r="BQ119" s="810">
        <v>1834157</v>
      </c>
      <c r="BR119" s="811"/>
      <c r="BS119" s="811"/>
      <c r="BT119" s="811"/>
      <c r="BU119" s="811"/>
      <c r="BV119" s="811">
        <v>1660530</v>
      </c>
      <c r="BW119" s="811"/>
      <c r="BX119" s="811"/>
      <c r="BY119" s="811"/>
      <c r="BZ119" s="811"/>
      <c r="CA119" s="811">
        <v>1683812</v>
      </c>
      <c r="CB119" s="811"/>
      <c r="CC119" s="811"/>
      <c r="CD119" s="811"/>
      <c r="CE119" s="811"/>
      <c r="CF119" s="861">
        <v>113.9</v>
      </c>
      <c r="CG119" s="862"/>
      <c r="CH119" s="862"/>
      <c r="CI119" s="862"/>
      <c r="CJ119" s="862"/>
      <c r="CK119" s="918"/>
      <c r="CL119" s="868"/>
      <c r="CM119" s="794" t="s">
        <v>430</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t="s">
        <v>109</v>
      </c>
      <c r="DH119" s="741"/>
      <c r="DI119" s="741"/>
      <c r="DJ119" s="741"/>
      <c r="DK119" s="742"/>
      <c r="DL119" s="743" t="s">
        <v>109</v>
      </c>
      <c r="DM119" s="741"/>
      <c r="DN119" s="741"/>
      <c r="DO119" s="741"/>
      <c r="DP119" s="742"/>
      <c r="DQ119" s="743" t="s">
        <v>109</v>
      </c>
      <c r="DR119" s="741"/>
      <c r="DS119" s="741"/>
      <c r="DT119" s="741"/>
      <c r="DU119" s="742"/>
      <c r="DV119" s="818" t="s">
        <v>109</v>
      </c>
      <c r="DW119" s="819"/>
      <c r="DX119" s="819"/>
      <c r="DY119" s="819"/>
      <c r="DZ119" s="820"/>
    </row>
    <row r="120" spans="1:130" s="197" customFormat="1" ht="26.25" customHeight="1">
      <c r="A120" s="865"/>
      <c r="B120" s="866"/>
      <c r="C120" s="814" t="s">
        <v>406</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109</v>
      </c>
      <c r="AB120" s="761"/>
      <c r="AC120" s="761"/>
      <c r="AD120" s="761"/>
      <c r="AE120" s="762"/>
      <c r="AF120" s="763" t="s">
        <v>109</v>
      </c>
      <c r="AG120" s="761"/>
      <c r="AH120" s="761"/>
      <c r="AI120" s="761"/>
      <c r="AJ120" s="762"/>
      <c r="AK120" s="763" t="s">
        <v>109</v>
      </c>
      <c r="AL120" s="761"/>
      <c r="AM120" s="761"/>
      <c r="AN120" s="761"/>
      <c r="AO120" s="762"/>
      <c r="AP120" s="797" t="s">
        <v>109</v>
      </c>
      <c r="AQ120" s="798"/>
      <c r="AR120" s="798"/>
      <c r="AS120" s="798"/>
      <c r="AT120" s="799"/>
      <c r="AU120" s="882"/>
      <c r="AV120" s="883"/>
      <c r="AW120" s="883"/>
      <c r="AX120" s="883"/>
      <c r="AY120" s="884"/>
      <c r="AZ120" s="808" t="s">
        <v>431</v>
      </c>
      <c r="BA120" s="748"/>
      <c r="BB120" s="748"/>
      <c r="BC120" s="748"/>
      <c r="BD120" s="748"/>
      <c r="BE120" s="748"/>
      <c r="BF120" s="748"/>
      <c r="BG120" s="748"/>
      <c r="BH120" s="748"/>
      <c r="BI120" s="748"/>
      <c r="BJ120" s="748"/>
      <c r="BK120" s="748"/>
      <c r="BL120" s="748"/>
      <c r="BM120" s="748"/>
      <c r="BN120" s="748"/>
      <c r="BO120" s="748"/>
      <c r="BP120" s="749"/>
      <c r="BQ120" s="809">
        <v>5069</v>
      </c>
      <c r="BR120" s="791"/>
      <c r="BS120" s="791"/>
      <c r="BT120" s="791"/>
      <c r="BU120" s="791"/>
      <c r="BV120" s="791">
        <v>3522</v>
      </c>
      <c r="BW120" s="791"/>
      <c r="BX120" s="791"/>
      <c r="BY120" s="791"/>
      <c r="BZ120" s="791"/>
      <c r="CA120" s="791">
        <v>2248</v>
      </c>
      <c r="CB120" s="791"/>
      <c r="CC120" s="791"/>
      <c r="CD120" s="791"/>
      <c r="CE120" s="791"/>
      <c r="CF120" s="848">
        <v>0.2</v>
      </c>
      <c r="CG120" s="849"/>
      <c r="CH120" s="849"/>
      <c r="CI120" s="849"/>
      <c r="CJ120" s="849"/>
      <c r="CK120" s="850" t="s">
        <v>432</v>
      </c>
      <c r="CL120" s="821"/>
      <c r="CM120" s="821"/>
      <c r="CN120" s="821"/>
      <c r="CO120" s="822"/>
      <c r="CP120" s="854" t="s">
        <v>380</v>
      </c>
      <c r="CQ120" s="855"/>
      <c r="CR120" s="855"/>
      <c r="CS120" s="855"/>
      <c r="CT120" s="855"/>
      <c r="CU120" s="855"/>
      <c r="CV120" s="855"/>
      <c r="CW120" s="855"/>
      <c r="CX120" s="855"/>
      <c r="CY120" s="855"/>
      <c r="CZ120" s="855"/>
      <c r="DA120" s="855"/>
      <c r="DB120" s="855"/>
      <c r="DC120" s="855"/>
      <c r="DD120" s="855"/>
      <c r="DE120" s="855"/>
      <c r="DF120" s="856"/>
      <c r="DG120" s="810">
        <v>455612</v>
      </c>
      <c r="DH120" s="811"/>
      <c r="DI120" s="811"/>
      <c r="DJ120" s="811"/>
      <c r="DK120" s="811"/>
      <c r="DL120" s="811">
        <v>435253</v>
      </c>
      <c r="DM120" s="811"/>
      <c r="DN120" s="811"/>
      <c r="DO120" s="811"/>
      <c r="DP120" s="811"/>
      <c r="DQ120" s="811">
        <v>365124</v>
      </c>
      <c r="DR120" s="811"/>
      <c r="DS120" s="811"/>
      <c r="DT120" s="811"/>
      <c r="DU120" s="811"/>
      <c r="DV120" s="812">
        <v>24.7</v>
      </c>
      <c r="DW120" s="812"/>
      <c r="DX120" s="812"/>
      <c r="DY120" s="812"/>
      <c r="DZ120" s="813"/>
    </row>
    <row r="121" spans="1:130" s="197" customFormat="1" ht="26.25" customHeight="1">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109</v>
      </c>
      <c r="AB121" s="761"/>
      <c r="AC121" s="761"/>
      <c r="AD121" s="761"/>
      <c r="AE121" s="762"/>
      <c r="AF121" s="763" t="s">
        <v>109</v>
      </c>
      <c r="AG121" s="761"/>
      <c r="AH121" s="761"/>
      <c r="AI121" s="761"/>
      <c r="AJ121" s="762"/>
      <c r="AK121" s="763" t="s">
        <v>109</v>
      </c>
      <c r="AL121" s="761"/>
      <c r="AM121" s="761"/>
      <c r="AN121" s="761"/>
      <c r="AO121" s="762"/>
      <c r="AP121" s="797" t="s">
        <v>109</v>
      </c>
      <c r="AQ121" s="798"/>
      <c r="AR121" s="798"/>
      <c r="AS121" s="798"/>
      <c r="AT121" s="799"/>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2689063</v>
      </c>
      <c r="BR121" s="858"/>
      <c r="BS121" s="858"/>
      <c r="BT121" s="858"/>
      <c r="BU121" s="858"/>
      <c r="BV121" s="858">
        <v>2772744</v>
      </c>
      <c r="BW121" s="858"/>
      <c r="BX121" s="858"/>
      <c r="BY121" s="858"/>
      <c r="BZ121" s="858"/>
      <c r="CA121" s="858">
        <v>2719385</v>
      </c>
      <c r="CB121" s="858"/>
      <c r="CC121" s="858"/>
      <c r="CD121" s="858"/>
      <c r="CE121" s="858"/>
      <c r="CF121" s="859">
        <v>183.9</v>
      </c>
      <c r="CG121" s="860"/>
      <c r="CH121" s="860"/>
      <c r="CI121" s="860"/>
      <c r="CJ121" s="860"/>
      <c r="CK121" s="851"/>
      <c r="CL121" s="823"/>
      <c r="CM121" s="823"/>
      <c r="CN121" s="823"/>
      <c r="CO121" s="824"/>
      <c r="CP121" s="828" t="s">
        <v>378</v>
      </c>
      <c r="CQ121" s="829"/>
      <c r="CR121" s="829"/>
      <c r="CS121" s="829"/>
      <c r="CT121" s="829"/>
      <c r="CU121" s="829"/>
      <c r="CV121" s="829"/>
      <c r="CW121" s="829"/>
      <c r="CX121" s="829"/>
      <c r="CY121" s="829"/>
      <c r="CZ121" s="829"/>
      <c r="DA121" s="829"/>
      <c r="DB121" s="829"/>
      <c r="DC121" s="829"/>
      <c r="DD121" s="829"/>
      <c r="DE121" s="829"/>
      <c r="DF121" s="830"/>
      <c r="DG121" s="809">
        <v>199643</v>
      </c>
      <c r="DH121" s="791"/>
      <c r="DI121" s="791"/>
      <c r="DJ121" s="791"/>
      <c r="DK121" s="791"/>
      <c r="DL121" s="791">
        <v>237062</v>
      </c>
      <c r="DM121" s="791"/>
      <c r="DN121" s="791"/>
      <c r="DO121" s="791"/>
      <c r="DP121" s="791"/>
      <c r="DQ121" s="791">
        <v>320885</v>
      </c>
      <c r="DR121" s="791"/>
      <c r="DS121" s="791"/>
      <c r="DT121" s="791"/>
      <c r="DU121" s="791"/>
      <c r="DV121" s="792">
        <v>21.7</v>
      </c>
      <c r="DW121" s="792"/>
      <c r="DX121" s="792"/>
      <c r="DY121" s="792"/>
      <c r="DZ121" s="793"/>
    </row>
    <row r="122" spans="1:130" s="197" customFormat="1" ht="26.25" customHeight="1">
      <c r="A122" s="865"/>
      <c r="B122" s="866"/>
      <c r="C122" s="814" t="s">
        <v>416</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109</v>
      </c>
      <c r="AB122" s="761"/>
      <c r="AC122" s="761"/>
      <c r="AD122" s="761"/>
      <c r="AE122" s="762"/>
      <c r="AF122" s="763" t="s">
        <v>109</v>
      </c>
      <c r="AG122" s="761"/>
      <c r="AH122" s="761"/>
      <c r="AI122" s="761"/>
      <c r="AJ122" s="762"/>
      <c r="AK122" s="763" t="s">
        <v>109</v>
      </c>
      <c r="AL122" s="761"/>
      <c r="AM122" s="761"/>
      <c r="AN122" s="761"/>
      <c r="AO122" s="762"/>
      <c r="AP122" s="797" t="s">
        <v>109</v>
      </c>
      <c r="AQ122" s="798"/>
      <c r="AR122" s="798"/>
      <c r="AS122" s="798"/>
      <c r="AT122" s="799"/>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435</v>
      </c>
      <c r="BP122" s="838"/>
      <c r="BQ122" s="839">
        <v>4528289</v>
      </c>
      <c r="BR122" s="840"/>
      <c r="BS122" s="840"/>
      <c r="BT122" s="840"/>
      <c r="BU122" s="840"/>
      <c r="BV122" s="840">
        <v>4436796</v>
      </c>
      <c r="BW122" s="840"/>
      <c r="BX122" s="840"/>
      <c r="BY122" s="840"/>
      <c r="BZ122" s="840"/>
      <c r="CA122" s="840">
        <v>4405445</v>
      </c>
      <c r="CB122" s="840"/>
      <c r="CC122" s="840"/>
      <c r="CD122" s="840"/>
      <c r="CE122" s="840"/>
      <c r="CF122" s="718"/>
      <c r="CG122" s="719"/>
      <c r="CH122" s="719"/>
      <c r="CI122" s="719"/>
      <c r="CJ122" s="841"/>
      <c r="CK122" s="851"/>
      <c r="CL122" s="823"/>
      <c r="CM122" s="823"/>
      <c r="CN122" s="823"/>
      <c r="CO122" s="824"/>
      <c r="CP122" s="828" t="s">
        <v>436</v>
      </c>
      <c r="CQ122" s="829"/>
      <c r="CR122" s="829"/>
      <c r="CS122" s="829"/>
      <c r="CT122" s="829"/>
      <c r="CU122" s="829"/>
      <c r="CV122" s="829"/>
      <c r="CW122" s="829"/>
      <c r="CX122" s="829"/>
      <c r="CY122" s="829"/>
      <c r="CZ122" s="829"/>
      <c r="DA122" s="829"/>
      <c r="DB122" s="829"/>
      <c r="DC122" s="829"/>
      <c r="DD122" s="829"/>
      <c r="DE122" s="829"/>
      <c r="DF122" s="830"/>
      <c r="DG122" s="809" t="s">
        <v>437</v>
      </c>
      <c r="DH122" s="791"/>
      <c r="DI122" s="791"/>
      <c r="DJ122" s="791"/>
      <c r="DK122" s="791"/>
      <c r="DL122" s="791" t="s">
        <v>437</v>
      </c>
      <c r="DM122" s="791"/>
      <c r="DN122" s="791"/>
      <c r="DO122" s="791"/>
      <c r="DP122" s="791"/>
      <c r="DQ122" s="791" t="s">
        <v>437</v>
      </c>
      <c r="DR122" s="791"/>
      <c r="DS122" s="791"/>
      <c r="DT122" s="791"/>
      <c r="DU122" s="791"/>
      <c r="DV122" s="792" t="s">
        <v>437</v>
      </c>
      <c r="DW122" s="792"/>
      <c r="DX122" s="792"/>
      <c r="DY122" s="792"/>
      <c r="DZ122" s="793"/>
    </row>
    <row r="123" spans="1:130" s="197" customFormat="1" ht="26.25" customHeight="1" thickBot="1">
      <c r="A123" s="865"/>
      <c r="B123" s="866"/>
      <c r="C123" s="814" t="s">
        <v>422</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t="s">
        <v>437</v>
      </c>
      <c r="AB123" s="761"/>
      <c r="AC123" s="761"/>
      <c r="AD123" s="761"/>
      <c r="AE123" s="762"/>
      <c r="AF123" s="763" t="s">
        <v>437</v>
      </c>
      <c r="AG123" s="761"/>
      <c r="AH123" s="761"/>
      <c r="AI123" s="761"/>
      <c r="AJ123" s="762"/>
      <c r="AK123" s="763" t="s">
        <v>437</v>
      </c>
      <c r="AL123" s="761"/>
      <c r="AM123" s="761"/>
      <c r="AN123" s="761"/>
      <c r="AO123" s="762"/>
      <c r="AP123" s="797" t="s">
        <v>437</v>
      </c>
      <c r="AQ123" s="798"/>
      <c r="AR123" s="798"/>
      <c r="AS123" s="798"/>
      <c r="AT123" s="799"/>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437</v>
      </c>
      <c r="BR123" s="832"/>
      <c r="BS123" s="832"/>
      <c r="BT123" s="832"/>
      <c r="BU123" s="832"/>
      <c r="BV123" s="832">
        <v>5.8</v>
      </c>
      <c r="BW123" s="832"/>
      <c r="BX123" s="832"/>
      <c r="BY123" s="832"/>
      <c r="BZ123" s="832"/>
      <c r="CA123" s="832">
        <v>7.7</v>
      </c>
      <c r="CB123" s="832"/>
      <c r="CC123" s="832"/>
      <c r="CD123" s="832"/>
      <c r="CE123" s="832"/>
      <c r="CF123" s="705"/>
      <c r="CG123" s="706"/>
      <c r="CH123" s="706"/>
      <c r="CI123" s="706"/>
      <c r="CJ123" s="833"/>
      <c r="CK123" s="851"/>
      <c r="CL123" s="823"/>
      <c r="CM123" s="823"/>
      <c r="CN123" s="823"/>
      <c r="CO123" s="824"/>
      <c r="CP123" s="828" t="s">
        <v>439</v>
      </c>
      <c r="CQ123" s="829"/>
      <c r="CR123" s="829"/>
      <c r="CS123" s="829"/>
      <c r="CT123" s="829"/>
      <c r="CU123" s="829"/>
      <c r="CV123" s="829"/>
      <c r="CW123" s="829"/>
      <c r="CX123" s="829"/>
      <c r="CY123" s="829"/>
      <c r="CZ123" s="829"/>
      <c r="DA123" s="829"/>
      <c r="DB123" s="829"/>
      <c r="DC123" s="829"/>
      <c r="DD123" s="829"/>
      <c r="DE123" s="829"/>
      <c r="DF123" s="830"/>
      <c r="DG123" s="760" t="s">
        <v>437</v>
      </c>
      <c r="DH123" s="761"/>
      <c r="DI123" s="761"/>
      <c r="DJ123" s="761"/>
      <c r="DK123" s="762"/>
      <c r="DL123" s="763" t="s">
        <v>437</v>
      </c>
      <c r="DM123" s="761"/>
      <c r="DN123" s="761"/>
      <c r="DO123" s="761"/>
      <c r="DP123" s="762"/>
      <c r="DQ123" s="763" t="s">
        <v>437</v>
      </c>
      <c r="DR123" s="761"/>
      <c r="DS123" s="761"/>
      <c r="DT123" s="761"/>
      <c r="DU123" s="762"/>
      <c r="DV123" s="797" t="s">
        <v>437</v>
      </c>
      <c r="DW123" s="798"/>
      <c r="DX123" s="798"/>
      <c r="DY123" s="798"/>
      <c r="DZ123" s="799"/>
    </row>
    <row r="124" spans="1:130" s="197" customFormat="1" ht="26.25" customHeight="1">
      <c r="A124" s="865"/>
      <c r="B124" s="866"/>
      <c r="C124" s="814" t="s">
        <v>425</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437</v>
      </c>
      <c r="AB124" s="761"/>
      <c r="AC124" s="761"/>
      <c r="AD124" s="761"/>
      <c r="AE124" s="762"/>
      <c r="AF124" s="763" t="s">
        <v>437</v>
      </c>
      <c r="AG124" s="761"/>
      <c r="AH124" s="761"/>
      <c r="AI124" s="761"/>
      <c r="AJ124" s="762"/>
      <c r="AK124" s="763" t="s">
        <v>437</v>
      </c>
      <c r="AL124" s="761"/>
      <c r="AM124" s="761"/>
      <c r="AN124" s="761"/>
      <c r="AO124" s="762"/>
      <c r="AP124" s="797" t="s">
        <v>437</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40" t="s">
        <v>437</v>
      </c>
      <c r="DH124" s="741"/>
      <c r="DI124" s="741"/>
      <c r="DJ124" s="741"/>
      <c r="DK124" s="742"/>
      <c r="DL124" s="743" t="s">
        <v>437</v>
      </c>
      <c r="DM124" s="741"/>
      <c r="DN124" s="741"/>
      <c r="DO124" s="741"/>
      <c r="DP124" s="742"/>
      <c r="DQ124" s="743" t="s">
        <v>437</v>
      </c>
      <c r="DR124" s="741"/>
      <c r="DS124" s="741"/>
      <c r="DT124" s="741"/>
      <c r="DU124" s="742"/>
      <c r="DV124" s="818" t="s">
        <v>437</v>
      </c>
      <c r="DW124" s="819"/>
      <c r="DX124" s="819"/>
      <c r="DY124" s="819"/>
      <c r="DZ124" s="820"/>
    </row>
    <row r="125" spans="1:130" s="197" customFormat="1" ht="26.25" customHeight="1" thickBot="1">
      <c r="A125" s="865"/>
      <c r="B125" s="866"/>
      <c r="C125" s="814" t="s">
        <v>427</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437</v>
      </c>
      <c r="AB125" s="761"/>
      <c r="AC125" s="761"/>
      <c r="AD125" s="761"/>
      <c r="AE125" s="762"/>
      <c r="AF125" s="763" t="s">
        <v>437</v>
      </c>
      <c r="AG125" s="761"/>
      <c r="AH125" s="761"/>
      <c r="AI125" s="761"/>
      <c r="AJ125" s="762"/>
      <c r="AK125" s="763" t="s">
        <v>437</v>
      </c>
      <c r="AL125" s="761"/>
      <c r="AM125" s="761"/>
      <c r="AN125" s="761"/>
      <c r="AO125" s="762"/>
      <c r="AP125" s="797" t="s">
        <v>437</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441</v>
      </c>
      <c r="CL125" s="821"/>
      <c r="CM125" s="821"/>
      <c r="CN125" s="821"/>
      <c r="CO125" s="822"/>
      <c r="CP125" s="827" t="s">
        <v>442</v>
      </c>
      <c r="CQ125" s="801"/>
      <c r="CR125" s="801"/>
      <c r="CS125" s="801"/>
      <c r="CT125" s="801"/>
      <c r="CU125" s="801"/>
      <c r="CV125" s="801"/>
      <c r="CW125" s="801"/>
      <c r="CX125" s="801"/>
      <c r="CY125" s="801"/>
      <c r="CZ125" s="801"/>
      <c r="DA125" s="801"/>
      <c r="DB125" s="801"/>
      <c r="DC125" s="801"/>
      <c r="DD125" s="801"/>
      <c r="DE125" s="801"/>
      <c r="DF125" s="802"/>
      <c r="DG125" s="810" t="s">
        <v>437</v>
      </c>
      <c r="DH125" s="811"/>
      <c r="DI125" s="811"/>
      <c r="DJ125" s="811"/>
      <c r="DK125" s="811"/>
      <c r="DL125" s="811" t="s">
        <v>437</v>
      </c>
      <c r="DM125" s="811"/>
      <c r="DN125" s="811"/>
      <c r="DO125" s="811"/>
      <c r="DP125" s="811"/>
      <c r="DQ125" s="811" t="s">
        <v>437</v>
      </c>
      <c r="DR125" s="811"/>
      <c r="DS125" s="811"/>
      <c r="DT125" s="811"/>
      <c r="DU125" s="811"/>
      <c r="DV125" s="812" t="s">
        <v>437</v>
      </c>
      <c r="DW125" s="812"/>
      <c r="DX125" s="812"/>
      <c r="DY125" s="812"/>
      <c r="DZ125" s="813"/>
    </row>
    <row r="126" spans="1:130" s="197" customFormat="1" ht="26.25" customHeight="1">
      <c r="A126" s="865"/>
      <c r="B126" s="866"/>
      <c r="C126" s="814" t="s">
        <v>430</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t="s">
        <v>437</v>
      </c>
      <c r="AB126" s="761"/>
      <c r="AC126" s="761"/>
      <c r="AD126" s="761"/>
      <c r="AE126" s="762"/>
      <c r="AF126" s="763" t="s">
        <v>437</v>
      </c>
      <c r="AG126" s="761"/>
      <c r="AH126" s="761"/>
      <c r="AI126" s="761"/>
      <c r="AJ126" s="762"/>
      <c r="AK126" s="763" t="s">
        <v>437</v>
      </c>
      <c r="AL126" s="761"/>
      <c r="AM126" s="761"/>
      <c r="AN126" s="761"/>
      <c r="AO126" s="762"/>
      <c r="AP126" s="797" t="s">
        <v>437</v>
      </c>
      <c r="AQ126" s="798"/>
      <c r="AR126" s="798"/>
      <c r="AS126" s="798"/>
      <c r="AT126" s="799"/>
      <c r="AU126" s="233"/>
      <c r="AV126" s="233"/>
      <c r="AW126" s="233"/>
      <c r="AX126" s="817" t="s">
        <v>443</v>
      </c>
      <c r="AY126" s="805"/>
      <c r="AZ126" s="805"/>
      <c r="BA126" s="805"/>
      <c r="BB126" s="805"/>
      <c r="BC126" s="805"/>
      <c r="BD126" s="805"/>
      <c r="BE126" s="806"/>
      <c r="BF126" s="804" t="s">
        <v>444</v>
      </c>
      <c r="BG126" s="805"/>
      <c r="BH126" s="805"/>
      <c r="BI126" s="805"/>
      <c r="BJ126" s="805"/>
      <c r="BK126" s="805"/>
      <c r="BL126" s="806"/>
      <c r="BM126" s="804" t="s">
        <v>445</v>
      </c>
      <c r="BN126" s="805"/>
      <c r="BO126" s="805"/>
      <c r="BP126" s="805"/>
      <c r="BQ126" s="805"/>
      <c r="BR126" s="805"/>
      <c r="BS126" s="806"/>
      <c r="BT126" s="804" t="s">
        <v>446</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447</v>
      </c>
      <c r="CQ126" s="748"/>
      <c r="CR126" s="748"/>
      <c r="CS126" s="748"/>
      <c r="CT126" s="748"/>
      <c r="CU126" s="748"/>
      <c r="CV126" s="748"/>
      <c r="CW126" s="748"/>
      <c r="CX126" s="748"/>
      <c r="CY126" s="748"/>
      <c r="CZ126" s="748"/>
      <c r="DA126" s="748"/>
      <c r="DB126" s="748"/>
      <c r="DC126" s="748"/>
      <c r="DD126" s="748"/>
      <c r="DE126" s="748"/>
      <c r="DF126" s="749"/>
      <c r="DG126" s="809" t="s">
        <v>437</v>
      </c>
      <c r="DH126" s="791"/>
      <c r="DI126" s="791"/>
      <c r="DJ126" s="791"/>
      <c r="DK126" s="791"/>
      <c r="DL126" s="791" t="s">
        <v>437</v>
      </c>
      <c r="DM126" s="791"/>
      <c r="DN126" s="791"/>
      <c r="DO126" s="791"/>
      <c r="DP126" s="791"/>
      <c r="DQ126" s="791" t="s">
        <v>437</v>
      </c>
      <c r="DR126" s="791"/>
      <c r="DS126" s="791"/>
      <c r="DT126" s="791"/>
      <c r="DU126" s="791"/>
      <c r="DV126" s="792" t="s">
        <v>437</v>
      </c>
      <c r="DW126" s="792"/>
      <c r="DX126" s="792"/>
      <c r="DY126" s="792"/>
      <c r="DZ126" s="793"/>
    </row>
    <row r="127" spans="1:130" s="197" customFormat="1" ht="26.25" customHeight="1" thickBot="1">
      <c r="A127" s="867"/>
      <c r="B127" s="868"/>
      <c r="C127" s="794" t="s">
        <v>448</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t="s">
        <v>437</v>
      </c>
      <c r="AB127" s="761"/>
      <c r="AC127" s="761"/>
      <c r="AD127" s="761"/>
      <c r="AE127" s="762"/>
      <c r="AF127" s="763" t="s">
        <v>437</v>
      </c>
      <c r="AG127" s="761"/>
      <c r="AH127" s="761"/>
      <c r="AI127" s="761"/>
      <c r="AJ127" s="762"/>
      <c r="AK127" s="763" t="s">
        <v>437</v>
      </c>
      <c r="AL127" s="761"/>
      <c r="AM127" s="761"/>
      <c r="AN127" s="761"/>
      <c r="AO127" s="762"/>
      <c r="AP127" s="797" t="s">
        <v>437</v>
      </c>
      <c r="AQ127" s="798"/>
      <c r="AR127" s="798"/>
      <c r="AS127" s="798"/>
      <c r="AT127" s="799"/>
      <c r="AU127" s="233"/>
      <c r="AV127" s="233"/>
      <c r="AW127" s="233"/>
      <c r="AX127" s="800" t="s">
        <v>449</v>
      </c>
      <c r="AY127" s="801"/>
      <c r="AZ127" s="801"/>
      <c r="BA127" s="801"/>
      <c r="BB127" s="801"/>
      <c r="BC127" s="801"/>
      <c r="BD127" s="801"/>
      <c r="BE127" s="802"/>
      <c r="BF127" s="783" t="s">
        <v>437</v>
      </c>
      <c r="BG127" s="784"/>
      <c r="BH127" s="784"/>
      <c r="BI127" s="784"/>
      <c r="BJ127" s="784"/>
      <c r="BK127" s="784"/>
      <c r="BL127" s="803"/>
      <c r="BM127" s="783">
        <v>15</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450</v>
      </c>
      <c r="CQ127" s="727"/>
      <c r="CR127" s="727"/>
      <c r="CS127" s="727"/>
      <c r="CT127" s="727"/>
      <c r="CU127" s="727"/>
      <c r="CV127" s="727"/>
      <c r="CW127" s="727"/>
      <c r="CX127" s="727"/>
      <c r="CY127" s="727"/>
      <c r="CZ127" s="727"/>
      <c r="DA127" s="727"/>
      <c r="DB127" s="727"/>
      <c r="DC127" s="727"/>
      <c r="DD127" s="727"/>
      <c r="DE127" s="727"/>
      <c r="DF127" s="728"/>
      <c r="DG127" s="787" t="s">
        <v>451</v>
      </c>
      <c r="DH127" s="788"/>
      <c r="DI127" s="788"/>
      <c r="DJ127" s="788"/>
      <c r="DK127" s="788"/>
      <c r="DL127" s="788" t="s">
        <v>109</v>
      </c>
      <c r="DM127" s="788"/>
      <c r="DN127" s="788"/>
      <c r="DO127" s="788"/>
      <c r="DP127" s="788"/>
      <c r="DQ127" s="788" t="s">
        <v>109</v>
      </c>
      <c r="DR127" s="788"/>
      <c r="DS127" s="788"/>
      <c r="DT127" s="788"/>
      <c r="DU127" s="788"/>
      <c r="DV127" s="789" t="s">
        <v>109</v>
      </c>
      <c r="DW127" s="789"/>
      <c r="DX127" s="789"/>
      <c r="DY127" s="789"/>
      <c r="DZ127" s="790"/>
    </row>
    <row r="128" spans="1:130" s="197" customFormat="1" ht="26.25" customHeight="1">
      <c r="A128" s="772" t="s">
        <v>452</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453</v>
      </c>
      <c r="X128" s="774"/>
      <c r="Y128" s="774"/>
      <c r="Z128" s="775"/>
      <c r="AA128" s="776">
        <v>969</v>
      </c>
      <c r="AB128" s="777"/>
      <c r="AC128" s="777"/>
      <c r="AD128" s="777"/>
      <c r="AE128" s="778"/>
      <c r="AF128" s="779">
        <v>518</v>
      </c>
      <c r="AG128" s="777"/>
      <c r="AH128" s="777"/>
      <c r="AI128" s="777"/>
      <c r="AJ128" s="778"/>
      <c r="AK128" s="779">
        <v>518</v>
      </c>
      <c r="AL128" s="777"/>
      <c r="AM128" s="777"/>
      <c r="AN128" s="777"/>
      <c r="AO128" s="778"/>
      <c r="AP128" s="780"/>
      <c r="AQ128" s="781"/>
      <c r="AR128" s="781"/>
      <c r="AS128" s="781"/>
      <c r="AT128" s="782"/>
      <c r="AU128" s="235"/>
      <c r="AV128" s="235"/>
      <c r="AW128" s="235"/>
      <c r="AX128" s="747" t="s">
        <v>454</v>
      </c>
      <c r="AY128" s="748"/>
      <c r="AZ128" s="748"/>
      <c r="BA128" s="748"/>
      <c r="BB128" s="748"/>
      <c r="BC128" s="748"/>
      <c r="BD128" s="748"/>
      <c r="BE128" s="749"/>
      <c r="BF128" s="767" t="s">
        <v>455</v>
      </c>
      <c r="BG128" s="768"/>
      <c r="BH128" s="768"/>
      <c r="BI128" s="768"/>
      <c r="BJ128" s="768"/>
      <c r="BK128" s="768"/>
      <c r="BL128" s="769"/>
      <c r="BM128" s="767">
        <v>20</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55" t="s">
        <v>90</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456</v>
      </c>
      <c r="X129" s="758"/>
      <c r="Y129" s="758"/>
      <c r="Z129" s="759"/>
      <c r="AA129" s="760">
        <v>1831474</v>
      </c>
      <c r="AB129" s="761"/>
      <c r="AC129" s="761"/>
      <c r="AD129" s="761"/>
      <c r="AE129" s="762"/>
      <c r="AF129" s="763">
        <v>1647237</v>
      </c>
      <c r="AG129" s="761"/>
      <c r="AH129" s="761"/>
      <c r="AI129" s="761"/>
      <c r="AJ129" s="762"/>
      <c r="AK129" s="763">
        <v>1722079</v>
      </c>
      <c r="AL129" s="761"/>
      <c r="AM129" s="761"/>
      <c r="AN129" s="761"/>
      <c r="AO129" s="762"/>
      <c r="AP129" s="764"/>
      <c r="AQ129" s="765"/>
      <c r="AR129" s="765"/>
      <c r="AS129" s="765"/>
      <c r="AT129" s="766"/>
      <c r="AU129" s="235"/>
      <c r="AV129" s="235"/>
      <c r="AW129" s="235"/>
      <c r="AX129" s="747" t="s">
        <v>457</v>
      </c>
      <c r="AY129" s="748"/>
      <c r="AZ129" s="748"/>
      <c r="BA129" s="748"/>
      <c r="BB129" s="748"/>
      <c r="BC129" s="748"/>
      <c r="BD129" s="748"/>
      <c r="BE129" s="749"/>
      <c r="BF129" s="750">
        <v>6</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55" t="s">
        <v>458</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459</v>
      </c>
      <c r="X130" s="758"/>
      <c r="Y130" s="758"/>
      <c r="Z130" s="759"/>
      <c r="AA130" s="760">
        <v>212834</v>
      </c>
      <c r="AB130" s="761"/>
      <c r="AC130" s="761"/>
      <c r="AD130" s="761"/>
      <c r="AE130" s="762"/>
      <c r="AF130" s="763">
        <v>226503</v>
      </c>
      <c r="AG130" s="761"/>
      <c r="AH130" s="761"/>
      <c r="AI130" s="761"/>
      <c r="AJ130" s="762"/>
      <c r="AK130" s="763">
        <v>243587</v>
      </c>
      <c r="AL130" s="761"/>
      <c r="AM130" s="761"/>
      <c r="AN130" s="761"/>
      <c r="AO130" s="762"/>
      <c r="AP130" s="764"/>
      <c r="AQ130" s="765"/>
      <c r="AR130" s="765"/>
      <c r="AS130" s="765"/>
      <c r="AT130" s="766"/>
      <c r="AU130" s="235"/>
      <c r="AV130" s="235"/>
      <c r="AW130" s="235"/>
      <c r="AX130" s="726" t="s">
        <v>460</v>
      </c>
      <c r="AY130" s="727"/>
      <c r="AZ130" s="727"/>
      <c r="BA130" s="727"/>
      <c r="BB130" s="727"/>
      <c r="BC130" s="727"/>
      <c r="BD130" s="727"/>
      <c r="BE130" s="728"/>
      <c r="BF130" s="729">
        <v>7.7</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461</v>
      </c>
      <c r="X131" s="738"/>
      <c r="Y131" s="738"/>
      <c r="Z131" s="739"/>
      <c r="AA131" s="740">
        <v>1618640</v>
      </c>
      <c r="AB131" s="741"/>
      <c r="AC131" s="741"/>
      <c r="AD131" s="741"/>
      <c r="AE131" s="742"/>
      <c r="AF131" s="743">
        <v>1420734</v>
      </c>
      <c r="AG131" s="741"/>
      <c r="AH131" s="741"/>
      <c r="AI131" s="741"/>
      <c r="AJ131" s="742"/>
      <c r="AK131" s="743">
        <v>1478492</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08" t="s">
        <v>462</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463</v>
      </c>
      <c r="W132" s="712"/>
      <c r="X132" s="712"/>
      <c r="Y132" s="712"/>
      <c r="Z132" s="713"/>
      <c r="AA132" s="714">
        <v>5.9671699699999996</v>
      </c>
      <c r="AB132" s="715"/>
      <c r="AC132" s="715"/>
      <c r="AD132" s="715"/>
      <c r="AE132" s="716"/>
      <c r="AF132" s="717">
        <v>6.21411186</v>
      </c>
      <c r="AG132" s="715"/>
      <c r="AH132" s="715"/>
      <c r="AI132" s="715"/>
      <c r="AJ132" s="716"/>
      <c r="AK132" s="717">
        <v>5.8540052969999996</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464</v>
      </c>
      <c r="W133" s="721"/>
      <c r="X133" s="721"/>
      <c r="Y133" s="721"/>
      <c r="Z133" s="722"/>
      <c r="AA133" s="723">
        <v>6.7</v>
      </c>
      <c r="AB133" s="724"/>
      <c r="AC133" s="724"/>
      <c r="AD133" s="724"/>
      <c r="AE133" s="725"/>
      <c r="AF133" s="723">
        <v>6.2</v>
      </c>
      <c r="AG133" s="724"/>
      <c r="AH133" s="724"/>
      <c r="AI133" s="724"/>
      <c r="AJ133" s="725"/>
      <c r="AK133" s="723">
        <v>6</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Q69:U69"/>
    <mergeCell ref="V69:Z69"/>
    <mergeCell ref="AA69:AE69"/>
    <mergeCell ref="AF69:AJ69"/>
    <mergeCell ref="AK69:AO69"/>
    <mergeCell ref="AP69:AT69"/>
    <mergeCell ref="AU69:AY69"/>
    <mergeCell ref="AZ69:BD69"/>
    <mergeCell ref="AP88:AT88"/>
    <mergeCell ref="AU88:AY88"/>
    <mergeCell ref="AF88:AJ88"/>
    <mergeCell ref="AK88:AO88"/>
    <mergeCell ref="Q32:U32"/>
    <mergeCell ref="V32:Z32"/>
    <mergeCell ref="AA32:AE32"/>
    <mergeCell ref="AF32:AJ32"/>
    <mergeCell ref="AK32:AO32"/>
    <mergeCell ref="AP32:AT32"/>
    <mergeCell ref="AU32:AY32"/>
    <mergeCell ref="AF63:AJ63"/>
    <mergeCell ref="AK63:AO63"/>
    <mergeCell ref="AP63:AT63"/>
    <mergeCell ref="AU63:AY63"/>
    <mergeCell ref="AP68:AT68"/>
    <mergeCell ref="AU68:AY68"/>
    <mergeCell ref="AZ68:BD68"/>
    <mergeCell ref="B68:P68"/>
    <mergeCell ref="Q68:U68"/>
    <mergeCell ref="V68:Z68"/>
    <mergeCell ref="AA68:AE68"/>
    <mergeCell ref="AF68:AJ68"/>
    <mergeCell ref="AK68:AO68"/>
    <mergeCell ref="Q29:U29"/>
    <mergeCell ref="V29:Z29"/>
    <mergeCell ref="AA29:AE29"/>
    <mergeCell ref="AF29:AJ29"/>
    <mergeCell ref="AK29:AO29"/>
    <mergeCell ref="AP29:AT29"/>
    <mergeCell ref="AU29:AY29"/>
    <mergeCell ref="AU31:AY31"/>
    <mergeCell ref="Q31:U31"/>
    <mergeCell ref="V31:Z31"/>
    <mergeCell ref="AA31:AE31"/>
    <mergeCell ref="AF31:AJ31"/>
    <mergeCell ref="AK31:AO31"/>
    <mergeCell ref="AP31:AT31"/>
    <mergeCell ref="AK30:AO30"/>
    <mergeCell ref="AP30:AT30"/>
    <mergeCell ref="AU30:AY30"/>
    <mergeCell ref="AU9:AY9"/>
    <mergeCell ref="B9:P9"/>
    <mergeCell ref="Q9:U9"/>
    <mergeCell ref="V9:Z9"/>
    <mergeCell ref="AA9:AE9"/>
    <mergeCell ref="AF9:AJ9"/>
    <mergeCell ref="AK9:AO9"/>
    <mergeCell ref="AP9:AT9"/>
    <mergeCell ref="Q23:U23"/>
    <mergeCell ref="V23:Z23"/>
    <mergeCell ref="AA23:AE23"/>
    <mergeCell ref="AF23:AJ23"/>
    <mergeCell ref="AK23:AO23"/>
    <mergeCell ref="AP23:AT23"/>
    <mergeCell ref="AU23:AY23"/>
    <mergeCell ref="AU28:AY28"/>
    <mergeCell ref="Q28:U28"/>
    <mergeCell ref="V28:Z28"/>
    <mergeCell ref="AA28:AE28"/>
    <mergeCell ref="AF28:AJ28"/>
    <mergeCell ref="AK28:AO28"/>
    <mergeCell ref="AP28:AT28"/>
    <mergeCell ref="DB5:DF6"/>
    <mergeCell ref="DG5:DK6"/>
    <mergeCell ref="DL5:DP6"/>
    <mergeCell ref="DQ5:DU6"/>
    <mergeCell ref="DV5:DZ6"/>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7:P7"/>
    <mergeCell ref="Q7:U7"/>
    <mergeCell ref="V7:Z7"/>
    <mergeCell ref="AA7:AE7"/>
    <mergeCell ref="AF7:AJ7"/>
    <mergeCell ref="AK7:AO7"/>
    <mergeCell ref="DV7:DZ7"/>
    <mergeCell ref="BS8:CG8"/>
    <mergeCell ref="CR7:CV7"/>
    <mergeCell ref="CW7:DA7"/>
    <mergeCell ref="DB7:DF7"/>
    <mergeCell ref="DG7:DK7"/>
    <mergeCell ref="DL7:DP7"/>
    <mergeCell ref="DQ7:DU7"/>
    <mergeCell ref="BS7:CG7"/>
    <mergeCell ref="CH7:CL7"/>
    <mergeCell ref="CM7:CQ7"/>
    <mergeCell ref="B8:P8"/>
    <mergeCell ref="Q8:U8"/>
    <mergeCell ref="V8:Z8"/>
    <mergeCell ref="AA8:AE8"/>
    <mergeCell ref="AF8:AJ8"/>
    <mergeCell ref="AK8:AO8"/>
    <mergeCell ref="AP8:AT8"/>
    <mergeCell ref="AU8:AY8"/>
    <mergeCell ref="AP7:AT7"/>
    <mergeCell ref="AU7:AY7"/>
    <mergeCell ref="DB9:DF9"/>
    <mergeCell ref="DG9:DK9"/>
    <mergeCell ref="DL9:DP9"/>
    <mergeCell ref="DQ9:DU9"/>
    <mergeCell ref="DV9:DZ9"/>
    <mergeCell ref="B10:P10"/>
    <mergeCell ref="Q10:U10"/>
    <mergeCell ref="V10:Z10"/>
    <mergeCell ref="AA10:AE10"/>
    <mergeCell ref="AF10:AJ10"/>
    <mergeCell ref="BS9:CG9"/>
    <mergeCell ref="CH9:CL9"/>
    <mergeCell ref="CM9:CQ9"/>
    <mergeCell ref="CR9:CV9"/>
    <mergeCell ref="CW9:DA9"/>
    <mergeCell ref="DL8:DP8"/>
    <mergeCell ref="DQ8:DU8"/>
    <mergeCell ref="DV8:DZ8"/>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Z28:BD28"/>
    <mergeCell ref="BE28:BI28"/>
    <mergeCell ref="BS28:CG28"/>
    <mergeCell ref="CH28:CL28"/>
    <mergeCell ref="CM28:CQ28"/>
    <mergeCell ref="DL27:DP27"/>
    <mergeCell ref="DQ27:DU27"/>
    <mergeCell ref="DV27:DZ27"/>
    <mergeCell ref="B28:P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BE29:BI29"/>
    <mergeCell ref="BS29:CG29"/>
    <mergeCell ref="CH29:CL29"/>
    <mergeCell ref="CM29:CQ29"/>
    <mergeCell ref="CR29:CV29"/>
    <mergeCell ref="CW29:DA29"/>
    <mergeCell ref="DV28:DZ28"/>
    <mergeCell ref="B29:P29"/>
    <mergeCell ref="AZ29:BD29"/>
    <mergeCell ref="CR28:CV28"/>
    <mergeCell ref="CW28:DA28"/>
    <mergeCell ref="DB28:DF28"/>
    <mergeCell ref="DG28:DK28"/>
    <mergeCell ref="DL28:DP28"/>
    <mergeCell ref="DQ28:DU28"/>
    <mergeCell ref="AZ31:BD31"/>
    <mergeCell ref="BE31:BI31"/>
    <mergeCell ref="BS31:CG31"/>
    <mergeCell ref="CH31:CL31"/>
    <mergeCell ref="CM31:CQ31"/>
    <mergeCell ref="DL30:DP30"/>
    <mergeCell ref="DQ30:DU30"/>
    <mergeCell ref="DV30:DZ30"/>
    <mergeCell ref="B31:P31"/>
    <mergeCell ref="CH30:CL30"/>
    <mergeCell ref="CM30:CQ30"/>
    <mergeCell ref="CR30:CV30"/>
    <mergeCell ref="CW30:DA30"/>
    <mergeCell ref="DB30:DF30"/>
    <mergeCell ref="DG30:DK30"/>
    <mergeCell ref="AZ30:BD30"/>
    <mergeCell ref="BE30:BI30"/>
    <mergeCell ref="BS30:CG30"/>
    <mergeCell ref="Q30:U30"/>
    <mergeCell ref="V30:Z30"/>
    <mergeCell ref="AA30:AE30"/>
    <mergeCell ref="AF30:AJ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110"/>
  <sheetViews>
    <sheetView showGridLines="0" view="pageBreakPreview" topLeftCell="K62"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02"/>
  <sheetViews>
    <sheetView showGridLines="0" topLeftCell="Q6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8" t="s">
        <v>467</v>
      </c>
      <c r="L7" s="254"/>
      <c r="M7" s="255" t="s">
        <v>468</v>
      </c>
      <c r="N7" s="256"/>
    </row>
    <row r="8" spans="1:16">
      <c r="A8" s="248"/>
      <c r="B8" s="244"/>
      <c r="C8" s="244"/>
      <c r="D8" s="244"/>
      <c r="E8" s="244"/>
      <c r="F8" s="244"/>
      <c r="G8" s="257"/>
      <c r="H8" s="258"/>
      <c r="I8" s="258"/>
      <c r="J8" s="259"/>
      <c r="K8" s="1129"/>
      <c r="L8" s="260" t="s">
        <v>469</v>
      </c>
      <c r="M8" s="261" t="s">
        <v>470</v>
      </c>
      <c r="N8" s="262" t="s">
        <v>471</v>
      </c>
    </row>
    <row r="9" spans="1:16">
      <c r="A9" s="248"/>
      <c r="B9" s="244"/>
      <c r="C9" s="244"/>
      <c r="D9" s="244"/>
      <c r="E9" s="244"/>
      <c r="F9" s="244"/>
      <c r="G9" s="1130" t="s">
        <v>472</v>
      </c>
      <c r="H9" s="1131"/>
      <c r="I9" s="1131"/>
      <c r="J9" s="1132"/>
      <c r="K9" s="263">
        <v>461040</v>
      </c>
      <c r="L9" s="264">
        <v>371208</v>
      </c>
      <c r="M9" s="265">
        <v>199380</v>
      </c>
      <c r="N9" s="266">
        <v>86.2</v>
      </c>
    </row>
    <row r="10" spans="1:16">
      <c r="A10" s="248"/>
      <c r="B10" s="244"/>
      <c r="C10" s="244"/>
      <c r="D10" s="244"/>
      <c r="E10" s="244"/>
      <c r="F10" s="244"/>
      <c r="G10" s="1130" t="s">
        <v>473</v>
      </c>
      <c r="H10" s="1131"/>
      <c r="I10" s="1131"/>
      <c r="J10" s="1132"/>
      <c r="K10" s="267">
        <v>83490</v>
      </c>
      <c r="L10" s="268">
        <v>67222</v>
      </c>
      <c r="M10" s="269">
        <v>22805</v>
      </c>
      <c r="N10" s="270">
        <v>194.8</v>
      </c>
    </row>
    <row r="11" spans="1:16" ht="13.5" customHeight="1">
      <c r="A11" s="248"/>
      <c r="B11" s="244"/>
      <c r="C11" s="244"/>
      <c r="D11" s="244"/>
      <c r="E11" s="244"/>
      <c r="F11" s="244"/>
      <c r="G11" s="1130" t="s">
        <v>474</v>
      </c>
      <c r="H11" s="1131"/>
      <c r="I11" s="1131"/>
      <c r="J11" s="1132"/>
      <c r="K11" s="267">
        <v>120844</v>
      </c>
      <c r="L11" s="268">
        <v>97298</v>
      </c>
      <c r="M11" s="269">
        <v>22815</v>
      </c>
      <c r="N11" s="270">
        <v>326.5</v>
      </c>
    </row>
    <row r="12" spans="1:16" ht="13.5" customHeight="1">
      <c r="A12" s="248"/>
      <c r="B12" s="244"/>
      <c r="C12" s="244"/>
      <c r="D12" s="244"/>
      <c r="E12" s="244"/>
      <c r="F12" s="244"/>
      <c r="G12" s="1130" t="s">
        <v>475</v>
      </c>
      <c r="H12" s="1131"/>
      <c r="I12" s="1131"/>
      <c r="J12" s="1132"/>
      <c r="K12" s="267" t="s">
        <v>476</v>
      </c>
      <c r="L12" s="268" t="s">
        <v>476</v>
      </c>
      <c r="M12" s="269">
        <v>3768</v>
      </c>
      <c r="N12" s="270" t="s">
        <v>476</v>
      </c>
    </row>
    <row r="13" spans="1:16" ht="13.5" customHeight="1">
      <c r="A13" s="248"/>
      <c r="B13" s="244"/>
      <c r="C13" s="244"/>
      <c r="D13" s="244"/>
      <c r="E13" s="244"/>
      <c r="F13" s="244"/>
      <c r="G13" s="1130" t="s">
        <v>477</v>
      </c>
      <c r="H13" s="1131"/>
      <c r="I13" s="1131"/>
      <c r="J13" s="1132"/>
      <c r="K13" s="267" t="s">
        <v>476</v>
      </c>
      <c r="L13" s="268" t="s">
        <v>476</v>
      </c>
      <c r="M13" s="269" t="s">
        <v>476</v>
      </c>
      <c r="N13" s="270" t="s">
        <v>476</v>
      </c>
    </row>
    <row r="14" spans="1:16" ht="13.5" customHeight="1">
      <c r="A14" s="248"/>
      <c r="B14" s="244"/>
      <c r="C14" s="244"/>
      <c r="D14" s="244"/>
      <c r="E14" s="244"/>
      <c r="F14" s="244"/>
      <c r="G14" s="1130" t="s">
        <v>478</v>
      </c>
      <c r="H14" s="1131"/>
      <c r="I14" s="1131"/>
      <c r="J14" s="1132"/>
      <c r="K14" s="267">
        <v>44792</v>
      </c>
      <c r="L14" s="268">
        <v>36064</v>
      </c>
      <c r="M14" s="269">
        <v>8560</v>
      </c>
      <c r="N14" s="270">
        <v>321.3</v>
      </c>
    </row>
    <row r="15" spans="1:16" ht="13.5" customHeight="1">
      <c r="A15" s="248"/>
      <c r="B15" s="244"/>
      <c r="C15" s="244"/>
      <c r="D15" s="244"/>
      <c r="E15" s="244"/>
      <c r="F15" s="244"/>
      <c r="G15" s="1130" t="s">
        <v>479</v>
      </c>
      <c r="H15" s="1131"/>
      <c r="I15" s="1131"/>
      <c r="J15" s="1132"/>
      <c r="K15" s="267" t="s">
        <v>476</v>
      </c>
      <c r="L15" s="268" t="s">
        <v>476</v>
      </c>
      <c r="M15" s="269">
        <v>4570</v>
      </c>
      <c r="N15" s="270" t="s">
        <v>476</v>
      </c>
    </row>
    <row r="16" spans="1:16">
      <c r="A16" s="248"/>
      <c r="B16" s="244"/>
      <c r="C16" s="244"/>
      <c r="D16" s="244"/>
      <c r="E16" s="244"/>
      <c r="F16" s="244"/>
      <c r="G16" s="1133" t="s">
        <v>480</v>
      </c>
      <c r="H16" s="1134"/>
      <c r="I16" s="1134"/>
      <c r="J16" s="1135"/>
      <c r="K16" s="268">
        <v>-45379</v>
      </c>
      <c r="L16" s="268">
        <v>-36537</v>
      </c>
      <c r="M16" s="269">
        <v>-19939</v>
      </c>
      <c r="N16" s="270">
        <v>83.2</v>
      </c>
    </row>
    <row r="17" spans="1:16">
      <c r="A17" s="248"/>
      <c r="B17" s="244"/>
      <c r="C17" s="244"/>
      <c r="D17" s="244"/>
      <c r="E17" s="244"/>
      <c r="F17" s="244"/>
      <c r="G17" s="1133" t="s">
        <v>168</v>
      </c>
      <c r="H17" s="1134"/>
      <c r="I17" s="1134"/>
      <c r="J17" s="1135"/>
      <c r="K17" s="268">
        <v>664787</v>
      </c>
      <c r="L17" s="268">
        <v>535255</v>
      </c>
      <c r="M17" s="269">
        <v>241959</v>
      </c>
      <c r="N17" s="270">
        <v>121.2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6" t="s">
        <v>485</v>
      </c>
      <c r="H21" s="1137"/>
      <c r="I21" s="1137"/>
      <c r="J21" s="1138"/>
      <c r="K21" s="280">
        <v>37.04</v>
      </c>
      <c r="L21" s="281">
        <v>22.44</v>
      </c>
      <c r="M21" s="282">
        <v>14.6</v>
      </c>
      <c r="N21" s="249"/>
      <c r="O21" s="283"/>
      <c r="P21" s="279"/>
    </row>
    <row r="22" spans="1:16" s="284" customFormat="1">
      <c r="A22" s="279"/>
      <c r="B22" s="249"/>
      <c r="C22" s="249"/>
      <c r="D22" s="249"/>
      <c r="E22" s="249"/>
      <c r="F22" s="249"/>
      <c r="G22" s="1136" t="s">
        <v>486</v>
      </c>
      <c r="H22" s="1137"/>
      <c r="I22" s="1137"/>
      <c r="J22" s="1138"/>
      <c r="K22" s="285">
        <v>100.6</v>
      </c>
      <c r="L22" s="286">
        <v>94.5</v>
      </c>
      <c r="M22" s="287">
        <v>6.1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8" t="s">
        <v>467</v>
      </c>
      <c r="L30" s="254"/>
      <c r="M30" s="255" t="s">
        <v>468</v>
      </c>
      <c r="N30" s="256"/>
    </row>
    <row r="31" spans="1:16">
      <c r="A31" s="248"/>
      <c r="B31" s="244"/>
      <c r="C31" s="244"/>
      <c r="D31" s="244"/>
      <c r="E31" s="244"/>
      <c r="F31" s="244"/>
      <c r="G31" s="257"/>
      <c r="H31" s="258"/>
      <c r="I31" s="258"/>
      <c r="J31" s="259"/>
      <c r="K31" s="1129"/>
      <c r="L31" s="260" t="s">
        <v>469</v>
      </c>
      <c r="M31" s="261" t="s">
        <v>470</v>
      </c>
      <c r="N31" s="262" t="s">
        <v>471</v>
      </c>
    </row>
    <row r="32" spans="1:16" ht="27" customHeight="1">
      <c r="A32" s="248"/>
      <c r="B32" s="244"/>
      <c r="C32" s="244"/>
      <c r="D32" s="244"/>
      <c r="E32" s="244"/>
      <c r="F32" s="244"/>
      <c r="G32" s="1114" t="s">
        <v>490</v>
      </c>
      <c r="H32" s="1115"/>
      <c r="I32" s="1115"/>
      <c r="J32" s="1116"/>
      <c r="K32" s="294">
        <v>248345</v>
      </c>
      <c r="L32" s="294">
        <v>199956</v>
      </c>
      <c r="M32" s="295">
        <v>119365</v>
      </c>
      <c r="N32" s="296">
        <v>67.5</v>
      </c>
    </row>
    <row r="33" spans="1:16" ht="13.5" customHeight="1">
      <c r="A33" s="248"/>
      <c r="B33" s="244"/>
      <c r="C33" s="244"/>
      <c r="D33" s="244"/>
      <c r="E33" s="244"/>
      <c r="F33" s="244"/>
      <c r="G33" s="1114" t="s">
        <v>491</v>
      </c>
      <c r="H33" s="1115"/>
      <c r="I33" s="1115"/>
      <c r="J33" s="1116"/>
      <c r="K33" s="294" t="s">
        <v>476</v>
      </c>
      <c r="L33" s="294" t="s">
        <v>476</v>
      </c>
      <c r="M33" s="295" t="s">
        <v>476</v>
      </c>
      <c r="N33" s="296" t="s">
        <v>476</v>
      </c>
    </row>
    <row r="34" spans="1:16" ht="27" customHeight="1">
      <c r="A34" s="248"/>
      <c r="B34" s="244"/>
      <c r="C34" s="244"/>
      <c r="D34" s="244"/>
      <c r="E34" s="244"/>
      <c r="F34" s="244"/>
      <c r="G34" s="1114" t="s">
        <v>492</v>
      </c>
      <c r="H34" s="1115"/>
      <c r="I34" s="1115"/>
      <c r="J34" s="1116"/>
      <c r="K34" s="294" t="s">
        <v>476</v>
      </c>
      <c r="L34" s="294" t="s">
        <v>476</v>
      </c>
      <c r="M34" s="295">
        <v>50</v>
      </c>
      <c r="N34" s="296" t="s">
        <v>476</v>
      </c>
    </row>
    <row r="35" spans="1:16" ht="27" customHeight="1">
      <c r="A35" s="248"/>
      <c r="B35" s="244"/>
      <c r="C35" s="244"/>
      <c r="D35" s="244"/>
      <c r="E35" s="244"/>
      <c r="F35" s="244"/>
      <c r="G35" s="1114" t="s">
        <v>493</v>
      </c>
      <c r="H35" s="1115"/>
      <c r="I35" s="1115"/>
      <c r="J35" s="1116"/>
      <c r="K35" s="294">
        <v>65162</v>
      </c>
      <c r="L35" s="294">
        <v>52465</v>
      </c>
      <c r="M35" s="295">
        <v>29529</v>
      </c>
      <c r="N35" s="296">
        <v>77.7</v>
      </c>
    </row>
    <row r="36" spans="1:16" ht="27" customHeight="1">
      <c r="A36" s="248"/>
      <c r="B36" s="244"/>
      <c r="C36" s="244"/>
      <c r="D36" s="244"/>
      <c r="E36" s="244"/>
      <c r="F36" s="244"/>
      <c r="G36" s="1114" t="s">
        <v>494</v>
      </c>
      <c r="H36" s="1115"/>
      <c r="I36" s="1115"/>
      <c r="J36" s="1116"/>
      <c r="K36" s="294">
        <v>16752</v>
      </c>
      <c r="L36" s="294">
        <v>13488</v>
      </c>
      <c r="M36" s="295">
        <v>4818</v>
      </c>
      <c r="N36" s="296">
        <v>180</v>
      </c>
    </row>
    <row r="37" spans="1:16" ht="13.5" customHeight="1">
      <c r="A37" s="248"/>
      <c r="B37" s="244"/>
      <c r="C37" s="244"/>
      <c r="D37" s="244"/>
      <c r="E37" s="244"/>
      <c r="F37" s="244"/>
      <c r="G37" s="1114" t="s">
        <v>495</v>
      </c>
      <c r="H37" s="1115"/>
      <c r="I37" s="1115"/>
      <c r="J37" s="1116"/>
      <c r="K37" s="294" t="s">
        <v>476</v>
      </c>
      <c r="L37" s="294" t="s">
        <v>476</v>
      </c>
      <c r="M37" s="295">
        <v>1119</v>
      </c>
      <c r="N37" s="296" t="s">
        <v>476</v>
      </c>
    </row>
    <row r="38" spans="1:16" ht="27" customHeight="1">
      <c r="A38" s="248"/>
      <c r="B38" s="244"/>
      <c r="C38" s="244"/>
      <c r="D38" s="244"/>
      <c r="E38" s="244"/>
      <c r="F38" s="244"/>
      <c r="G38" s="1117" t="s">
        <v>496</v>
      </c>
      <c r="H38" s="1118"/>
      <c r="I38" s="1118"/>
      <c r="J38" s="1119"/>
      <c r="K38" s="297">
        <v>397</v>
      </c>
      <c r="L38" s="297">
        <v>320</v>
      </c>
      <c r="M38" s="298">
        <v>49</v>
      </c>
      <c r="N38" s="299">
        <v>553.1</v>
      </c>
      <c r="O38" s="293"/>
    </row>
    <row r="39" spans="1:16">
      <c r="A39" s="248"/>
      <c r="B39" s="244"/>
      <c r="C39" s="244"/>
      <c r="D39" s="244"/>
      <c r="E39" s="244"/>
      <c r="F39" s="244"/>
      <c r="G39" s="1117" t="s">
        <v>497</v>
      </c>
      <c r="H39" s="1118"/>
      <c r="I39" s="1118"/>
      <c r="J39" s="1119"/>
      <c r="K39" s="300">
        <v>-518</v>
      </c>
      <c r="L39" s="300">
        <v>-417</v>
      </c>
      <c r="M39" s="301">
        <v>-6027</v>
      </c>
      <c r="N39" s="302">
        <v>-93.1</v>
      </c>
      <c r="O39" s="293"/>
    </row>
    <row r="40" spans="1:16" ht="27" customHeight="1">
      <c r="A40" s="248"/>
      <c r="B40" s="244"/>
      <c r="C40" s="244"/>
      <c r="D40" s="244"/>
      <c r="E40" s="244"/>
      <c r="F40" s="244"/>
      <c r="G40" s="1114" t="s">
        <v>498</v>
      </c>
      <c r="H40" s="1115"/>
      <c r="I40" s="1115"/>
      <c r="J40" s="1116"/>
      <c r="K40" s="300">
        <v>-243587</v>
      </c>
      <c r="L40" s="300">
        <v>-196125</v>
      </c>
      <c r="M40" s="301">
        <v>-114844</v>
      </c>
      <c r="N40" s="302">
        <v>70.8</v>
      </c>
      <c r="O40" s="293"/>
    </row>
    <row r="41" spans="1:16">
      <c r="A41" s="248"/>
      <c r="B41" s="244"/>
      <c r="C41" s="244"/>
      <c r="D41" s="244"/>
      <c r="E41" s="244"/>
      <c r="F41" s="244"/>
      <c r="G41" s="1120" t="s">
        <v>279</v>
      </c>
      <c r="H41" s="1121"/>
      <c r="I41" s="1121"/>
      <c r="J41" s="1122"/>
      <c r="K41" s="294">
        <v>86551</v>
      </c>
      <c r="L41" s="300">
        <v>69687</v>
      </c>
      <c r="M41" s="301">
        <v>34058</v>
      </c>
      <c r="N41" s="302">
        <v>104.6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479886</v>
      </c>
      <c r="J51" s="320">
        <v>420215</v>
      </c>
      <c r="K51" s="321">
        <v>-39.5</v>
      </c>
      <c r="L51" s="322">
        <v>203567</v>
      </c>
      <c r="M51" s="323">
        <v>-37.5</v>
      </c>
      <c r="N51" s="324">
        <v>-2</v>
      </c>
    </row>
    <row r="52" spans="1:14">
      <c r="A52" s="248"/>
      <c r="B52" s="244"/>
      <c r="C52" s="244"/>
      <c r="D52" s="244"/>
      <c r="E52" s="244"/>
      <c r="F52" s="244"/>
      <c r="G52" s="325"/>
      <c r="H52" s="326" t="s">
        <v>509</v>
      </c>
      <c r="I52" s="327">
        <v>264916</v>
      </c>
      <c r="J52" s="328">
        <v>231975</v>
      </c>
      <c r="K52" s="329">
        <v>-55.4</v>
      </c>
      <c r="L52" s="330">
        <v>121137</v>
      </c>
      <c r="M52" s="331">
        <v>-26.6</v>
      </c>
      <c r="N52" s="332">
        <v>-28.8</v>
      </c>
    </row>
    <row r="53" spans="1:14">
      <c r="A53" s="248"/>
      <c r="B53" s="244"/>
      <c r="C53" s="244"/>
      <c r="D53" s="244"/>
      <c r="E53" s="244"/>
      <c r="F53" s="244"/>
      <c r="G53" s="310" t="s">
        <v>510</v>
      </c>
      <c r="H53" s="311"/>
      <c r="I53" s="319">
        <v>536306</v>
      </c>
      <c r="J53" s="320">
        <v>447668</v>
      </c>
      <c r="K53" s="321">
        <v>6.5</v>
      </c>
      <c r="L53" s="322">
        <v>185018</v>
      </c>
      <c r="M53" s="323">
        <v>-9.1</v>
      </c>
      <c r="N53" s="324">
        <v>15.6</v>
      </c>
    </row>
    <row r="54" spans="1:14">
      <c r="A54" s="248"/>
      <c r="B54" s="244"/>
      <c r="C54" s="244"/>
      <c r="D54" s="244"/>
      <c r="E54" s="244"/>
      <c r="F54" s="244"/>
      <c r="G54" s="325"/>
      <c r="H54" s="326" t="s">
        <v>509</v>
      </c>
      <c r="I54" s="327">
        <v>338236</v>
      </c>
      <c r="J54" s="328">
        <v>282334</v>
      </c>
      <c r="K54" s="329">
        <v>21.7</v>
      </c>
      <c r="L54" s="330">
        <v>95064</v>
      </c>
      <c r="M54" s="331">
        <v>-21.5</v>
      </c>
      <c r="N54" s="332">
        <v>43.2</v>
      </c>
    </row>
    <row r="55" spans="1:14">
      <c r="A55" s="248"/>
      <c r="B55" s="244"/>
      <c r="C55" s="244"/>
      <c r="D55" s="244"/>
      <c r="E55" s="244"/>
      <c r="F55" s="244"/>
      <c r="G55" s="310" t="s">
        <v>511</v>
      </c>
      <c r="H55" s="311"/>
      <c r="I55" s="319">
        <v>863106</v>
      </c>
      <c r="J55" s="320">
        <v>707464</v>
      </c>
      <c r="K55" s="321">
        <v>58</v>
      </c>
      <c r="L55" s="322">
        <v>238802</v>
      </c>
      <c r="M55" s="323">
        <v>29.1</v>
      </c>
      <c r="N55" s="324">
        <v>28.9</v>
      </c>
    </row>
    <row r="56" spans="1:14">
      <c r="A56" s="248"/>
      <c r="B56" s="244"/>
      <c r="C56" s="244"/>
      <c r="D56" s="244"/>
      <c r="E56" s="244"/>
      <c r="F56" s="244"/>
      <c r="G56" s="325"/>
      <c r="H56" s="326" t="s">
        <v>509</v>
      </c>
      <c r="I56" s="327">
        <v>420253</v>
      </c>
      <c r="J56" s="328">
        <v>344470</v>
      </c>
      <c r="K56" s="329">
        <v>22</v>
      </c>
      <c r="L56" s="330">
        <v>128562</v>
      </c>
      <c r="M56" s="331">
        <v>35.200000000000003</v>
      </c>
      <c r="N56" s="332">
        <v>-13.2</v>
      </c>
    </row>
    <row r="57" spans="1:14">
      <c r="A57" s="248"/>
      <c r="B57" s="244"/>
      <c r="C57" s="244"/>
      <c r="D57" s="244"/>
      <c r="E57" s="244"/>
      <c r="F57" s="244"/>
      <c r="G57" s="310" t="s">
        <v>512</v>
      </c>
      <c r="H57" s="311"/>
      <c r="I57" s="319">
        <v>774438</v>
      </c>
      <c r="J57" s="320">
        <v>635828</v>
      </c>
      <c r="K57" s="321">
        <v>-10.1</v>
      </c>
      <c r="L57" s="322">
        <v>288550</v>
      </c>
      <c r="M57" s="323">
        <v>20.8</v>
      </c>
      <c r="N57" s="324">
        <v>-30.9</v>
      </c>
    </row>
    <row r="58" spans="1:14">
      <c r="A58" s="248"/>
      <c r="B58" s="244"/>
      <c r="C58" s="244"/>
      <c r="D58" s="244"/>
      <c r="E58" s="244"/>
      <c r="F58" s="244"/>
      <c r="G58" s="325"/>
      <c r="H58" s="326" t="s">
        <v>509</v>
      </c>
      <c r="I58" s="327">
        <v>544105</v>
      </c>
      <c r="J58" s="328">
        <v>446720</v>
      </c>
      <c r="K58" s="329">
        <v>29.7</v>
      </c>
      <c r="L58" s="330">
        <v>141525</v>
      </c>
      <c r="M58" s="331">
        <v>10.1</v>
      </c>
      <c r="N58" s="332">
        <v>19.600000000000001</v>
      </c>
    </row>
    <row r="59" spans="1:14">
      <c r="A59" s="248"/>
      <c r="B59" s="244"/>
      <c r="C59" s="244"/>
      <c r="D59" s="244"/>
      <c r="E59" s="244"/>
      <c r="F59" s="244"/>
      <c r="G59" s="310" t="s">
        <v>513</v>
      </c>
      <c r="H59" s="311"/>
      <c r="I59" s="319">
        <v>484152</v>
      </c>
      <c r="J59" s="320">
        <v>389816</v>
      </c>
      <c r="K59" s="321">
        <v>-38.700000000000003</v>
      </c>
      <c r="L59" s="322">
        <v>287914</v>
      </c>
      <c r="M59" s="323">
        <v>-0.2</v>
      </c>
      <c r="N59" s="324">
        <v>-38.5</v>
      </c>
    </row>
    <row r="60" spans="1:14">
      <c r="A60" s="248"/>
      <c r="B60" s="244"/>
      <c r="C60" s="244"/>
      <c r="D60" s="244"/>
      <c r="E60" s="244"/>
      <c r="F60" s="244"/>
      <c r="G60" s="325"/>
      <c r="H60" s="326" t="s">
        <v>509</v>
      </c>
      <c r="I60" s="333">
        <v>327692</v>
      </c>
      <c r="J60" s="328">
        <v>263842</v>
      </c>
      <c r="K60" s="329">
        <v>-40.9</v>
      </c>
      <c r="L60" s="330">
        <v>146531</v>
      </c>
      <c r="M60" s="331">
        <v>3.5</v>
      </c>
      <c r="N60" s="332">
        <v>-44.4</v>
      </c>
    </row>
    <row r="61" spans="1:14">
      <c r="A61" s="248"/>
      <c r="B61" s="244"/>
      <c r="C61" s="244"/>
      <c r="D61" s="244"/>
      <c r="E61" s="244"/>
      <c r="F61" s="244"/>
      <c r="G61" s="310" t="s">
        <v>514</v>
      </c>
      <c r="H61" s="334"/>
      <c r="I61" s="335">
        <v>627578</v>
      </c>
      <c r="J61" s="336">
        <v>520198</v>
      </c>
      <c r="K61" s="337">
        <v>-4.8</v>
      </c>
      <c r="L61" s="338">
        <v>240770</v>
      </c>
      <c r="M61" s="339">
        <v>0.6</v>
      </c>
      <c r="N61" s="324">
        <v>-5.4</v>
      </c>
    </row>
    <row r="62" spans="1:14">
      <c r="A62" s="248"/>
      <c r="B62" s="244"/>
      <c r="C62" s="244"/>
      <c r="D62" s="244"/>
      <c r="E62" s="244"/>
      <c r="F62" s="244"/>
      <c r="G62" s="325"/>
      <c r="H62" s="326" t="s">
        <v>509</v>
      </c>
      <c r="I62" s="327">
        <v>379040</v>
      </c>
      <c r="J62" s="328">
        <v>313868</v>
      </c>
      <c r="K62" s="329">
        <v>-4.5999999999999996</v>
      </c>
      <c r="L62" s="330">
        <v>126564</v>
      </c>
      <c r="M62" s="331">
        <v>0.1</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2"/>
  <sheetViews>
    <sheetView showGridLines="0" topLeftCell="A81"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3"/>
  <sheetViews>
    <sheetView showGridLines="0" topLeftCell="A16"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49.26</v>
      </c>
      <c r="G47" s="12">
        <v>46.05</v>
      </c>
      <c r="H47" s="12">
        <v>53.79</v>
      </c>
      <c r="I47" s="12">
        <v>53.76</v>
      </c>
      <c r="J47" s="13">
        <v>53.34</v>
      </c>
    </row>
    <row r="48" spans="2:10" ht="57.75" customHeight="1">
      <c r="B48" s="14"/>
      <c r="C48" s="1141" t="s">
        <v>4</v>
      </c>
      <c r="D48" s="1141"/>
      <c r="E48" s="1142"/>
      <c r="F48" s="15">
        <v>4.88</v>
      </c>
      <c r="G48" s="16">
        <v>3.58</v>
      </c>
      <c r="H48" s="16">
        <v>2.37</v>
      </c>
      <c r="I48" s="16">
        <v>4.5599999999999996</v>
      </c>
      <c r="J48" s="17">
        <v>4.62</v>
      </c>
    </row>
    <row r="49" spans="2:10" ht="57.75" customHeight="1" thickBot="1">
      <c r="B49" s="18"/>
      <c r="C49" s="1143" t="s">
        <v>5</v>
      </c>
      <c r="D49" s="1143"/>
      <c r="E49" s="1144"/>
      <c r="F49" s="19">
        <v>8.02</v>
      </c>
      <c r="G49" s="20">
        <v>4.4800000000000004</v>
      </c>
      <c r="H49" s="20">
        <v>5.13</v>
      </c>
      <c r="I49" s="20" t="s">
        <v>521</v>
      </c>
      <c r="J49" s="21">
        <v>2.1800000000000002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野原　大樹</cp:lastModifiedBy>
  <dcterms:created xsi:type="dcterms:W3CDTF">2017-02-15T14:40:56Z</dcterms:created>
  <dcterms:modified xsi:type="dcterms:W3CDTF">2017-02-20T12:30:01Z</dcterms:modified>
  <cp:category/>
</cp:coreProperties>
</file>