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yuuki.watanabe\Desktop\水道\調査物関係\経営比較分析表\R3\【経営比較分析表】2021_014630_47_1718(下水道）\"/>
    </mc:Choice>
  </mc:AlternateContent>
  <workbookProtection workbookAlgorithmName="SHA-512" workbookHashValue="c3JOf+CFORLNlYZyyJxGq3brawAtgtcIWXeHHIG0xbrK7Hnh+7RYkcKXkLLzAWFvM/cBdNcbOfPQgJcTk2C1AQ==" workbookSaltValue="Fb3eaPWh6cEbF+1PWNvJr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<sst xmlns="http://schemas.openxmlformats.org/spreadsheetml/2006/main" count="236" uniqueCount="118">
  <si>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</si>
  <si>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</si>
  <si>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</si>
  <si>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</si>
  <si>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</si>
  <si>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</si>
  <si>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</si>
  <si>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</si>
  <si>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</si>
  <si>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</si>
  <si>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</si>
  <si>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</si>
  <si>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</si>
  <si>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</si>
  <si>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</si>
  <si>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</si>
  <si>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</si>
  <si>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</si>
  <si>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</si>
  <si>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</si>
  <si>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</si>
  <si>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</si>
  <si>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</si>
  <si>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</si>
  <si>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</si>
  <si>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</si>
  <si>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</si>
  <si>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</si>
  <si>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</si>
  <si>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</si>
  <si>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</si>
  <si>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</si>
  <si>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</si>
  <si>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</si>
  <si>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</si>
  <si>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</si>
  <si>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</si>
  <si>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</si>
  <si>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</si>
  <si>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</si>
  <si>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</si>
  <si>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</si>
  <si>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</si>
  <si>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</si>
  <si>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</si>
  <si>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</si>
  <si>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</si>
  <si>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</si>
  <si>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</si>
  <si>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</si>
  <si>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</si>
  <si>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</si>
  <si>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</si>
  <si>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</si>
  <si>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</si>
  <si>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</si>
  <si>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</si>
  <si>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</si>
  <si>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</si>
  <si>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</si>
  <si>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</si>
  <si>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</si>
  <si>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</si>
  <si>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</si>
  <si>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</si>
  <si>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</si>
  <si>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</si>
  <si>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</si>
  <si>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</si>
  <si>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</si>
  <si>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</si>
  <si>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</si>
  <si>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</si>
  <si>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</si>
  <si>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</si>
  <si>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</si>
  <si>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</si>
  <si>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</si>
  <si>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</si>
  <si>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</si>
  <si>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</si>
  <si>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</si>
  <si>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</si>
  <si>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</si>
  <si>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</si>
  <si>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</si>
  <si>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</si>
  <si>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</si>
  <si>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</si>
  <si>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</si>
  <si>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</si>
  <si>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</si>
  <si>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</si>
  <si>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</si>
  <si>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</si>
  <si>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</si>
  <si>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</si>
  <si>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占冠村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</si>
  <si>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</si>
  <si>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</si>
  <si>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</si>
  <si>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</si>
  <si>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</si>
  <si>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</si>
  <si>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</si>
  <si>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</si>
  <si>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</si>
  <si>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</si>
  <si>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</si>
  <si>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</si>
  <si>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</si>
  <si>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</si>
  <si>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</si>
  <si>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</si>
  <si>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</si>
  <si>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6年4月から公営企業法適用に伴い、資産や負債及び経営状況を詳細に把握することで、経営戦略の見直しを行い、将来の社会環境の変化、とりわけ人口減少を考慮しながら、施設のダウンサイジングも含め、中長期的な適正使用料の検討や施設管理の効率化、施設管理費の縮減を図っていくことに努める。</t>
    <rPh sb="0" eb="2">
      <t>レイワ</t>
    </rPh>
    <rPh sb="3" eb="4">
      <t>ネン</t>
    </rPh>
    <rPh sb="5" eb="6">
      <t>ツキ</t>
    </rPh>
    <rPh sb="8" eb="10">
      <t>コウエイ</t>
    </rPh>
    <rPh sb="10" eb="12">
      <t>キギョウ</t>
    </rPh>
    <rPh sb="12" eb="13">
      <t>ホウ</t>
    </rPh>
    <rPh sb="13" eb="15">
      <t>テキヨウ</t>
    </rPh>
    <rPh sb="16" eb="17">
      <t>トモナ</t>
    </rPh>
    <rPh sb="19" eb="21">
      <t>シサン</t>
    </rPh>
    <rPh sb="22" eb="24">
      <t>フサイ</t>
    </rPh>
    <rPh sb="24" eb="25">
      <t>オヨ</t>
    </rPh>
    <rPh sb="26" eb="28">
      <t>ケイエイ</t>
    </rPh>
    <rPh sb="28" eb="30">
      <t>ジョウキョウ</t>
    </rPh>
    <rPh sb="31" eb="33">
      <t>ショウサイ</t>
    </rPh>
    <rPh sb="34" eb="36">
      <t>ハアク</t>
    </rPh>
    <rPh sb="42" eb="44">
      <t>ケイエイ</t>
    </rPh>
    <rPh sb="44" eb="46">
      <t>センリャク</t>
    </rPh>
    <rPh sb="47" eb="49">
      <t>ミナオ</t>
    </rPh>
    <rPh sb="51" eb="52">
      <t>オコナ</t>
    </rPh>
    <rPh sb="54" eb="56">
      <t>ショウライ</t>
    </rPh>
    <rPh sb="57" eb="59">
      <t>シャカイ</t>
    </rPh>
    <rPh sb="59" eb="61">
      <t>カンキョウ</t>
    </rPh>
    <rPh sb="62" eb="64">
      <t>ヘンカ</t>
    </rPh>
    <rPh sb="69" eb="71">
      <t>ジンコウ</t>
    </rPh>
    <rPh sb="71" eb="73">
      <t>ゲンショウ</t>
    </rPh>
    <rPh sb="74" eb="76">
      <t>コウリョ</t>
    </rPh>
    <rPh sb="81" eb="83">
      <t>シセツ</t>
    </rPh>
    <rPh sb="93" eb="94">
      <t>フク</t>
    </rPh>
    <rPh sb="96" eb="100">
      <t>チュウチョウキテキ</t>
    </rPh>
    <rPh sb="101" eb="103">
      <t>テキセイ</t>
    </rPh>
    <rPh sb="103" eb="105">
      <t>シヨウ</t>
    </rPh>
    <rPh sb="105" eb="106">
      <t>リョウ</t>
    </rPh>
    <rPh sb="107" eb="109">
      <t>ケントウ</t>
    </rPh>
    <rPh sb="110" eb="112">
      <t>シセツ</t>
    </rPh>
    <rPh sb="112" eb="114">
      <t>カンリ</t>
    </rPh>
    <rPh sb="115" eb="118">
      <t>コウリツカ</t>
    </rPh>
    <rPh sb="119" eb="121">
      <t>シセツ</t>
    </rPh>
    <rPh sb="121" eb="123">
      <t>カンリ</t>
    </rPh>
    <rPh sb="123" eb="124">
      <t>ヒ</t>
    </rPh>
    <rPh sb="125" eb="127">
      <t>シュクゲン</t>
    </rPh>
    <rPh sb="128" eb="129">
      <t>ハカ</t>
    </rPh>
    <rPh sb="136" eb="137">
      <t>ツト</t>
    </rPh>
    <phoneticPr fontId="4"/>
  </si>
  <si>
    <t>収益的収支比率が56%程度で推移しており、不足分については、一般会計繰入金で賄っている状況が継続している。他方、企業債残高対事業規模比率は、現在下水道管路の修繕工事や改修工事は実施していないため、低値で推移しているが、今後は老朽化による管路・施設ともに改築更新事業が見込まれるため、企業債残高対事業規模比率が上昇していくと考えられる。より一層の維持管理コストの縮減と効率的な事業運営に努めていく必要がある。</t>
    <rPh sb="0" eb="3">
      <t>シュウエキテキ</t>
    </rPh>
    <rPh sb="3" eb="5">
      <t>シュウシ</t>
    </rPh>
    <rPh sb="5" eb="7">
      <t>ヒリツ</t>
    </rPh>
    <rPh sb="11" eb="13">
      <t>テイド</t>
    </rPh>
    <rPh sb="14" eb="16">
      <t>スイイ</t>
    </rPh>
    <rPh sb="21" eb="24">
      <t>フソクブン</t>
    </rPh>
    <rPh sb="30" eb="32">
      <t>イッパン</t>
    </rPh>
    <rPh sb="32" eb="34">
      <t>カイケイ</t>
    </rPh>
    <rPh sb="34" eb="36">
      <t>クリイレ</t>
    </rPh>
    <rPh sb="36" eb="37">
      <t>キン</t>
    </rPh>
    <rPh sb="38" eb="39">
      <t>マカナ</t>
    </rPh>
    <rPh sb="43" eb="45">
      <t>ジョウキョウ</t>
    </rPh>
    <rPh sb="46" eb="48">
      <t>ケイゾク</t>
    </rPh>
    <rPh sb="53" eb="55">
      <t>タホウ</t>
    </rPh>
    <rPh sb="56" eb="58">
      <t>キギョウ</t>
    </rPh>
    <rPh sb="58" eb="59">
      <t>サイ</t>
    </rPh>
    <rPh sb="118" eb="120">
      <t>カンロ</t>
    </rPh>
    <rPh sb="146" eb="147">
      <t>タイ</t>
    </rPh>
    <phoneticPr fontId="4"/>
  </si>
  <si>
    <t>中央浄化センターは供用開始から35年、トマム浄化センターは30年経過しており、比較的新しい施設ではあるが、機械電気設備は耐用年数を大きく超過しており、近年設備の故障や不具合が多発している。このため、大規模な機械電気設備の改築更新を検討する時期に入っている。また、管路についても点検を行い、局所的な修繕や更新が必要な時期に入ってきている。</t>
    <rPh sb="0" eb="2">
      <t>チュウオウ</t>
    </rPh>
    <rPh sb="2" eb="4">
      <t>ジョウカ</t>
    </rPh>
    <rPh sb="9" eb="11">
      <t>キョウヨウ</t>
    </rPh>
    <rPh sb="11" eb="13">
      <t>カイシ</t>
    </rPh>
    <rPh sb="17" eb="18">
      <t>ネン</t>
    </rPh>
    <rPh sb="22" eb="24">
      <t>ジョウカ</t>
    </rPh>
    <rPh sb="31" eb="32">
      <t>ネン</t>
    </rPh>
    <rPh sb="32" eb="34">
      <t>ケイカ</t>
    </rPh>
    <rPh sb="39" eb="42">
      <t>ヒカクテキ</t>
    </rPh>
    <rPh sb="42" eb="43">
      <t>アタラ</t>
    </rPh>
    <rPh sb="45" eb="47">
      <t>シセツ</t>
    </rPh>
    <rPh sb="53" eb="55">
      <t>キカイ</t>
    </rPh>
    <rPh sb="55" eb="57">
      <t>デンキ</t>
    </rPh>
    <rPh sb="57" eb="59">
      <t>セツビ</t>
    </rPh>
    <rPh sb="60" eb="62">
      <t>タイヨウ</t>
    </rPh>
    <rPh sb="62" eb="64">
      <t>ネンスウ</t>
    </rPh>
    <rPh sb="65" eb="66">
      <t>オオ</t>
    </rPh>
    <rPh sb="68" eb="70">
      <t>チョウカ</t>
    </rPh>
    <rPh sb="75" eb="77">
      <t>キンネン</t>
    </rPh>
    <rPh sb="77" eb="79">
      <t>セツビ</t>
    </rPh>
    <rPh sb="80" eb="82">
      <t>コショウ</t>
    </rPh>
    <rPh sb="83" eb="86">
      <t>フグアイ</t>
    </rPh>
    <rPh sb="87" eb="89">
      <t>タハツ</t>
    </rPh>
    <rPh sb="99" eb="102">
      <t>ダイキボ</t>
    </rPh>
    <rPh sb="103" eb="105">
      <t>キカイ</t>
    </rPh>
    <rPh sb="105" eb="107">
      <t>デンキ</t>
    </rPh>
    <rPh sb="107" eb="109">
      <t>セツビ</t>
    </rPh>
    <rPh sb="110" eb="112">
      <t>カイチク</t>
    </rPh>
    <rPh sb="112" eb="114">
      <t>コウシン</t>
    </rPh>
    <rPh sb="115" eb="117">
      <t>ケントウ</t>
    </rPh>
    <rPh sb="119" eb="121">
      <t>ジキ</t>
    </rPh>
    <rPh sb="122" eb="123">
      <t>ハイ</t>
    </rPh>
    <rPh sb="131" eb="133">
      <t>カンロ</t>
    </rPh>
    <rPh sb="138" eb="140">
      <t>テンケン</t>
    </rPh>
    <rPh sb="141" eb="142">
      <t>オコナ</t>
    </rPh>
    <rPh sb="144" eb="147">
      <t>キョクショテキ</t>
    </rPh>
    <rPh sb="148" eb="150">
      <t>シュウゼン</t>
    </rPh>
    <rPh sb="151" eb="153">
      <t>コウシン</t>
    </rPh>
    <rPh sb="154" eb="156">
      <t>ヒツヨウ</t>
    </rPh>
    <rPh sb="157" eb="159">
      <t>ジキ</t>
    </rPh>
    <rPh sb="160" eb="161">
      <t>ハイ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</si>
</sst>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A6-42DD-9F14-3BED8D6763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0.06</c:v>
                </c:pt>
                <c:pt idx="4">
                  <c:v>0.27</c:v>
                </c:pt>
              </c:numCache>
            </c:numRef>
          </c:val>
          <c:smooth val="0"/>
          <c:extLst>
            <c:ext xmlns:c16="http://schemas.microsoft.com/office/drawing/2014/chart" uri="{C3380CC4-5D6E-409C-BE32-E72D297353CC}">
              <c16:uniqueId val="{00000001-68A6-42DD-9F14-3BED8D6763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79.569999999999993</c:v>
                </c:pt>
                <c:pt idx="1">
                  <c:v>46.96</c:v>
                </c:pt>
                <c:pt idx="2">
                  <c:v>47.07</c:v>
                </c:pt>
                <c:pt idx="3">
                  <c:v>45.54</c:v>
                </c:pt>
                <c:pt idx="4">
                  <c:v>49.13</c:v>
                </c:pt>
              </c:numCache>
            </c:numRef>
          </c:val>
          <c:extLst>
            <c:ext xmlns:c16="http://schemas.microsoft.com/office/drawing/2014/chart" uri="{C3380CC4-5D6E-409C-BE32-E72D297353CC}">
              <c16:uniqueId val="{00000000-CC97-47EE-A2D3-71F9210703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45.87</c:v>
                </c:pt>
                <c:pt idx="4">
                  <c:v>44.24</c:v>
                </c:pt>
              </c:numCache>
            </c:numRef>
          </c:val>
          <c:smooth val="0"/>
          <c:extLst>
            <c:ext xmlns:c16="http://schemas.microsoft.com/office/drawing/2014/chart" uri="{C3380CC4-5D6E-409C-BE32-E72D297353CC}">
              <c16:uniqueId val="{00000001-CC97-47EE-A2D3-71F9210703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94.72</c:v>
                </c:pt>
                <c:pt idx="1">
                  <c:v>94.6</c:v>
                </c:pt>
                <c:pt idx="2">
                  <c:v>96.62</c:v>
                </c:pt>
                <c:pt idx="3">
                  <c:v>96.95</c:v>
                </c:pt>
                <c:pt idx="4">
                  <c:v>97.47</c:v>
                </c:pt>
              </c:numCache>
            </c:numRef>
          </c:val>
          <c:extLst>
            <c:ext xmlns:c16="http://schemas.microsoft.com/office/drawing/2014/chart" uri="{C3380CC4-5D6E-409C-BE32-E72D297353CC}">
              <c16:uniqueId val="{00000000-9DA4-4126-9D6F-4A5324DB1B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87.65</c:v>
                </c:pt>
                <c:pt idx="4">
                  <c:v>88.15</c:v>
                </c:pt>
              </c:numCache>
            </c:numRef>
          </c:val>
          <c:smooth val="0"/>
          <c:extLst>
            <c:ext xmlns:c16="http://schemas.microsoft.com/office/drawing/2014/chart" uri="{C3380CC4-5D6E-409C-BE32-E72D297353CC}">
              <c16:uniqueId val="{00000001-9DA4-4126-9D6F-4A5324DB1B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65.41</c:v>
                </c:pt>
                <c:pt idx="1">
                  <c:v>54.9</c:v>
                </c:pt>
                <c:pt idx="2">
                  <c:v>56.01</c:v>
                </c:pt>
                <c:pt idx="3">
                  <c:v>59</c:v>
                </c:pt>
                <c:pt idx="4">
                  <c:v>57.64</c:v>
                </c:pt>
              </c:numCache>
            </c:numRef>
          </c:val>
          <c:extLst>
            <c:ext xmlns:c16="http://schemas.microsoft.com/office/drawing/2014/chart" uri="{C3380CC4-5D6E-409C-BE32-E72D297353CC}">
              <c16:uniqueId val="{00000000-3422-44BA-B75F-079ACF796F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2-44BA-B75F-079ACF796F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DD-441E-A552-8B71601C6E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DD-441E-A552-8B71601C6E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D8-408F-99AE-BE9346ABE3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D8-408F-99AE-BE9346ABE3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B7-407F-90F3-EB4CFD0A87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7-407F-90F3-EB4CFD0A87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12-4D0F-99F3-116EE53A6B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12-4D0F-99F3-116EE53A6B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1121.3900000000001</c:v>
                </c:pt>
                <c:pt idx="1">
                  <c:v>2238.5300000000002</c:v>
                </c:pt>
                <c:pt idx="2">
                  <c:v>1136.57</c:v>
                </c:pt>
                <c:pt idx="3">
                  <c:v>1065.51</c:v>
                </c:pt>
                <c:pt idx="4">
                  <c:v>995.84</c:v>
                </c:pt>
              </c:numCache>
            </c:numRef>
          </c:val>
          <c:extLst>
            <c:ext xmlns:c16="http://schemas.microsoft.com/office/drawing/2014/chart" uri="{C3380CC4-5D6E-409C-BE32-E72D297353CC}">
              <c16:uniqueId val="{00000000-30EC-4FEB-80DD-260028E31E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1268.6300000000001</c:v>
                </c:pt>
                <c:pt idx="4">
                  <c:v>1283.69</c:v>
                </c:pt>
              </c:numCache>
            </c:numRef>
          </c:val>
          <c:smooth val="0"/>
          <c:extLst>
            <c:ext xmlns:c16="http://schemas.microsoft.com/office/drawing/2014/chart" uri="{C3380CC4-5D6E-409C-BE32-E72D297353CC}">
              <c16:uniqueId val="{00000001-30EC-4FEB-80DD-260028E31E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29.93</c:v>
                </c:pt>
                <c:pt idx="1">
                  <c:v>28.99</c:v>
                </c:pt>
                <c:pt idx="2">
                  <c:v>28.94</c:v>
                </c:pt>
                <c:pt idx="3">
                  <c:v>27.25</c:v>
                </c:pt>
                <c:pt idx="4">
                  <c:v>27.95</c:v>
                </c:pt>
              </c:numCache>
            </c:numRef>
          </c:val>
          <c:extLst>
            <c:ext xmlns:c16="http://schemas.microsoft.com/office/drawing/2014/chart" uri="{C3380CC4-5D6E-409C-BE32-E72D297353CC}">
              <c16:uniqueId val="{00000000-9F8D-433A-AF2C-B89E5CE75E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82.88</c:v>
                </c:pt>
                <c:pt idx="4">
                  <c:v>82.53</c:v>
                </c:pt>
              </c:numCache>
            </c:numRef>
          </c:val>
          <c:smooth val="0"/>
          <c:extLst>
            <c:ext xmlns:c16="http://schemas.microsoft.com/office/drawing/2014/chart" uri="{C3380CC4-5D6E-409C-BE32-E72D297353CC}">
              <c16:uniqueId val="{00000001-9F8D-433A-AF2C-B89E5CE75E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391.47</c:v>
                </c:pt>
                <c:pt idx="1">
                  <c:v>419.55</c:v>
                </c:pt>
                <c:pt idx="2">
                  <c:v>409.3</c:v>
                </c:pt>
                <c:pt idx="3">
                  <c:v>450.87</c:v>
                </c:pt>
                <c:pt idx="4">
                  <c:v>439.32</c:v>
                </c:pt>
              </c:numCache>
            </c:numRef>
          </c:val>
          <c:extLst>
            <c:ext xmlns:c16="http://schemas.microsoft.com/office/drawing/2014/chart" uri="{C3380CC4-5D6E-409C-BE32-E72D297353CC}">
              <c16:uniqueId val="{00000000-18B9-4109-90B0-BD326438BF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187.76</c:v>
                </c:pt>
                <c:pt idx="4">
                  <c:v>190.48</c:v>
                </c:pt>
              </c:numCache>
            </c:numRef>
          </c:val>
          <c:smooth val="0"/>
          <c:extLst>
            <c:ext xmlns:c16="http://schemas.microsoft.com/office/drawing/2014/chart" uri="{C3380CC4-5D6E-409C-BE32-E72D297353CC}">
              <c16:uniqueId val="{00000001-18B9-4109-90B0-BD326438BF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占冠村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1229</v>
      </c>
      <c r="AM8" s="37"/>
      <c r="AN8" s="37"/>
      <c r="AO8" s="37"/>
      <c r="AP8" s="37"/>
      <c r="AQ8" s="37"/>
      <c r="AR8" s="37"/>
      <c r="AS8" s="37"/>
      <c r="AT8" s="38">
        <f>データ!T6</f>
        <v>571.41</v>
      </c>
      <c r="AU8" s="38"/>
      <c r="AV8" s="38"/>
      <c r="AW8" s="38"/>
      <c r="AX8" s="38"/>
      <c r="AY8" s="38"/>
      <c r="AZ8" s="38"/>
      <c r="BA8" s="38"/>
      <c r="BB8" s="38">
        <f>データ!U6</f>
        <v>2.15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66.28</v>
      </c>
      <c r="Q10" s="38"/>
      <c r="R10" s="38"/>
      <c r="S10" s="38"/>
      <c r="T10" s="38"/>
      <c r="U10" s="38"/>
      <c r="V10" s="38"/>
      <c r="W10" s="38">
        <f>データ!Q6</f>
        <v>68.11</v>
      </c>
      <c r="X10" s="38"/>
      <c r="Y10" s="38"/>
      <c r="Z10" s="38"/>
      <c r="AA10" s="38"/>
      <c r="AB10" s="38"/>
      <c r="AC10" s="38"/>
      <c r="AD10" s="37">
        <f>データ!R6</f>
        <v>2550</v>
      </c>
      <c r="AE10" s="37"/>
      <c r="AF10" s="37"/>
      <c r="AG10" s="37"/>
      <c r="AH10" s="37"/>
      <c r="AI10" s="37"/>
      <c r="AJ10" s="37"/>
      <c r="AK10" s="2"/>
      <c r="AL10" s="37">
        <f>データ!V6</f>
        <v>790</v>
      </c>
      <c r="AM10" s="37"/>
      <c r="AN10" s="37"/>
      <c r="AO10" s="37"/>
      <c r="AP10" s="37"/>
      <c r="AQ10" s="37"/>
      <c r="AR10" s="37"/>
      <c r="AS10" s="37"/>
      <c r="AT10" s="38">
        <f>データ!W6</f>
        <v>0.73</v>
      </c>
      <c r="AU10" s="38"/>
      <c r="AV10" s="38"/>
      <c r="AW10" s="38"/>
      <c r="AX10" s="38"/>
      <c r="AY10" s="38"/>
      <c r="AZ10" s="38"/>
      <c r="BA10" s="38"/>
      <c r="BB10" s="38">
        <f>データ!X6</f>
        <v>1082.19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43</v>
      </c>
      <c r="O86" s="12" t="str">
        <f>データ!EO6</f>
        <v>【0.15】</v>
      </c>
    </row>
  </sheetData>
  <sheetProtection algorithmName="SHA-512" hashValue="80pwhWnX3QR+xYZznfx7uh8bcry1EFMylozmMaOygY+xIS6KSL3R4Gt+i3CpHFFJyoQ6IIMOBABdn2eT95i7Hw==" saltValue="bhaR61jGLJsUICzsjkHA0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14630</v>
      </c>
      <c r="D6" s="19">
        <f t="shared" si="3"/>
        <v>47</v>
      </c>
      <c r="E6" s="19">
        <f t="shared" si="3"/>
        <v>17</v>
      </c>
      <c r="F6" s="19">
        <f t="shared" si="3"/>
        <v>4</v>
      </c>
      <c r="G6" s="19">
        <f t="shared" si="3"/>
        <v>0</v>
      </c>
      <c r="H6" s="19" t="str">
        <f t="shared" si="3"/>
        <v>北海道　占冠村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66.28</v>
      </c>
      <c r="Q6" s="20">
        <f t="shared" si="3"/>
        <v>68.11</v>
      </c>
      <c r="R6" s="20">
        <f t="shared" si="3"/>
        <v>2550</v>
      </c>
      <c r="S6" s="20">
        <f t="shared" si="3"/>
        <v>1229</v>
      </c>
      <c r="T6" s="20">
        <f t="shared" si="3"/>
        <v>571.41</v>
      </c>
      <c r="U6" s="20">
        <f t="shared" si="3"/>
        <v>2.15</v>
      </c>
      <c r="V6" s="20">
        <f t="shared" si="3"/>
        <v>790</v>
      </c>
      <c r="W6" s="20">
        <f t="shared" si="3"/>
        <v>0.73</v>
      </c>
      <c r="X6" s="20">
        <f t="shared" si="3"/>
        <v>1082.19</v>
      </c>
      <c r="Y6" s="21">
        <f>IF(Y7="",NA(),Y7)</f>
        <v>65.41</v>
      </c>
      <c r="Z6" s="21">
        <f t="shared" ref="Z6:AH6" si="4">IF(Z7="",NA(),Z7)</f>
        <v>54.9</v>
      </c>
      <c r="AA6" s="21">
        <f t="shared" si="4"/>
        <v>56.01</v>
      </c>
      <c r="AB6" s="21">
        <f t="shared" si="4"/>
        <v>59</v>
      </c>
      <c r="AC6" s="21">
        <f t="shared" si="4"/>
        <v>57.64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1121.3900000000001</v>
      </c>
      <c r="BG6" s="21">
        <f t="shared" ref="BG6:BO6" si="7">IF(BG7="",NA(),BG7)</f>
        <v>2238.5300000000002</v>
      </c>
      <c r="BH6" s="21">
        <f t="shared" si="7"/>
        <v>1136.57</v>
      </c>
      <c r="BI6" s="21">
        <f t="shared" si="7"/>
        <v>1065.51</v>
      </c>
      <c r="BJ6" s="21">
        <f t="shared" si="7"/>
        <v>995.84</v>
      </c>
      <c r="BK6" s="21">
        <f t="shared" si="7"/>
        <v>1243.71</v>
      </c>
      <c r="BL6" s="21">
        <f t="shared" si="7"/>
        <v>1194.1500000000001</v>
      </c>
      <c r="BM6" s="21">
        <f t="shared" si="7"/>
        <v>1206.79</v>
      </c>
      <c r="BN6" s="21">
        <f t="shared" si="7"/>
        <v>1268.6300000000001</v>
      </c>
      <c r="BO6" s="21">
        <f t="shared" si="7"/>
        <v>1283.69</v>
      </c>
      <c r="BP6" s="20" t="str">
        <f>IF(BP7="","",IF(BP7="-","【-】","【"&amp;SUBSTITUTE(TEXT(BP7,"#,##0.00"),"-","△")&amp;"】"))</f>
        <v>【1,201.79】</v>
      </c>
      <c r="BQ6" s="21">
        <f>IF(BQ7="",NA(),BQ7)</f>
        <v>29.93</v>
      </c>
      <c r="BR6" s="21">
        <f t="shared" ref="BR6:BZ6" si="8">IF(BR7="",NA(),BR7)</f>
        <v>28.99</v>
      </c>
      <c r="BS6" s="21">
        <f t="shared" si="8"/>
        <v>28.94</v>
      </c>
      <c r="BT6" s="21">
        <f t="shared" si="8"/>
        <v>27.25</v>
      </c>
      <c r="BU6" s="21">
        <f t="shared" si="8"/>
        <v>27.95</v>
      </c>
      <c r="BV6" s="21">
        <f t="shared" si="8"/>
        <v>74.3</v>
      </c>
      <c r="BW6" s="21">
        <f t="shared" si="8"/>
        <v>72.260000000000005</v>
      </c>
      <c r="BX6" s="21">
        <f t="shared" si="8"/>
        <v>71.84</v>
      </c>
      <c r="BY6" s="21">
        <f t="shared" si="8"/>
        <v>82.88</v>
      </c>
      <c r="BZ6" s="21">
        <f t="shared" si="8"/>
        <v>82.53</v>
      </c>
      <c r="CA6" s="20" t="str">
        <f>IF(CA7="","",IF(CA7="-","【-】","【"&amp;SUBSTITUTE(TEXT(CA7,"#,##0.00"),"-","△")&amp;"】"))</f>
        <v>【75.31】</v>
      </c>
      <c r="CB6" s="21">
        <f>IF(CB7="",NA(),CB7)</f>
        <v>391.47</v>
      </c>
      <c r="CC6" s="21">
        <f t="shared" ref="CC6:CK6" si="9">IF(CC7="",NA(),CC7)</f>
        <v>419.55</v>
      </c>
      <c r="CD6" s="21">
        <f t="shared" si="9"/>
        <v>409.3</v>
      </c>
      <c r="CE6" s="21">
        <f t="shared" si="9"/>
        <v>450.87</v>
      </c>
      <c r="CF6" s="21">
        <f t="shared" si="9"/>
        <v>439.32</v>
      </c>
      <c r="CG6" s="21">
        <f t="shared" si="9"/>
        <v>221.81</v>
      </c>
      <c r="CH6" s="21">
        <f t="shared" si="9"/>
        <v>230.02</v>
      </c>
      <c r="CI6" s="21">
        <f t="shared" si="9"/>
        <v>228.47</v>
      </c>
      <c r="CJ6" s="21">
        <f t="shared" si="9"/>
        <v>187.76</v>
      </c>
      <c r="CK6" s="21">
        <f t="shared" si="9"/>
        <v>190.48</v>
      </c>
      <c r="CL6" s="20" t="str">
        <f>IF(CL7="","",IF(CL7="-","【-】","【"&amp;SUBSTITUTE(TEXT(CL7,"#,##0.00"),"-","△")&amp;"】"))</f>
        <v>【216.39】</v>
      </c>
      <c r="CM6" s="21">
        <f>IF(CM7="",NA(),CM7)</f>
        <v>79.569999999999993</v>
      </c>
      <c r="CN6" s="21">
        <f t="shared" ref="CN6:CV6" si="10">IF(CN7="",NA(),CN7)</f>
        <v>46.96</v>
      </c>
      <c r="CO6" s="21">
        <f t="shared" si="10"/>
        <v>47.07</v>
      </c>
      <c r="CP6" s="21">
        <f t="shared" si="10"/>
        <v>45.54</v>
      </c>
      <c r="CQ6" s="21">
        <f t="shared" si="10"/>
        <v>49.13</v>
      </c>
      <c r="CR6" s="21">
        <f t="shared" si="10"/>
        <v>43.36</v>
      </c>
      <c r="CS6" s="21">
        <f t="shared" si="10"/>
        <v>42.56</v>
      </c>
      <c r="CT6" s="21">
        <f t="shared" si="10"/>
        <v>42.47</v>
      </c>
      <c r="CU6" s="21">
        <f t="shared" si="10"/>
        <v>45.87</v>
      </c>
      <c r="CV6" s="21">
        <f t="shared" si="10"/>
        <v>44.24</v>
      </c>
      <c r="CW6" s="20" t="str">
        <f>IF(CW7="","",IF(CW7="-","【-】","【"&amp;SUBSTITUTE(TEXT(CW7,"#,##0.00"),"-","△")&amp;"】"))</f>
        <v>【42.57】</v>
      </c>
      <c r="CX6" s="21">
        <f>IF(CX7="",NA(),CX7)</f>
        <v>94.72</v>
      </c>
      <c r="CY6" s="21">
        <f t="shared" ref="CY6:DG6" si="11">IF(CY7="",NA(),CY7)</f>
        <v>94.6</v>
      </c>
      <c r="CZ6" s="21">
        <f t="shared" si="11"/>
        <v>96.62</v>
      </c>
      <c r="DA6" s="21">
        <f t="shared" si="11"/>
        <v>96.95</v>
      </c>
      <c r="DB6" s="21">
        <f t="shared" si="11"/>
        <v>97.47</v>
      </c>
      <c r="DC6" s="21">
        <f t="shared" si="11"/>
        <v>83.06</v>
      </c>
      <c r="DD6" s="21">
        <f t="shared" si="11"/>
        <v>83.32</v>
      </c>
      <c r="DE6" s="21">
        <f t="shared" si="11"/>
        <v>83.75</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0.06</v>
      </c>
      <c r="EN6" s="21">
        <f t="shared" si="14"/>
        <v>0.27</v>
      </c>
      <c r="EO6" s="20" t="str">
        <f>IF(EO7="","",IF(EO7="-","【-】","【"&amp;SUBSTITUTE(TEXT(EO7,"#,##0.00"),"-","△")&amp;"】"))</f>
        <v>【0.15】</v>
      </c>
    </row>
    <row r="7" spans="1:145" s="22" customFormat="1" x14ac:dyDescent="0.15">
      <c r="A7" s="14"/>
      <c r="B7" s="23">
        <v>2021</v>
      </c>
      <c r="C7" s="23">
        <v>14630</v>
      </c>
      <c r="D7" s="23">
        <v>47</v>
      </c>
      <c r="E7" s="23">
        <v>17</v>
      </c>
      <c r="F7" s="23">
        <v>4</v>
      </c>
      <c r="G7" s="23">
        <v>0</v>
      </c>
      <c r="H7" s="23" t="s">
        <v>97</v>
      </c>
      <c r="I7" s="23" t="s">
        <v>98</v>
      </c>
      <c r="J7" s="23" t="s">
        <v>99</v>
      </c>
      <c r="K7" s="23" t="s">
        <v>100</v>
      </c>
      <c r="L7" s="23" t="s">
        <v>101</v>
      </c>
      <c r="M7" s="23" t="s">
        <v>102</v>
      </c>
      <c r="N7" s="24" t="s">
        <v>103</v>
      </c>
      <c r="O7" s="24" t="s">
        <v>104</v>
      </c>
      <c r="P7" s="24">
        <v>66.28</v>
      </c>
      <c r="Q7" s="24">
        <v>68.11</v>
      </c>
      <c r="R7" s="24">
        <v>2550</v>
      </c>
      <c r="S7" s="24">
        <v>1229</v>
      </c>
      <c r="T7" s="24">
        <v>571.41</v>
      </c>
      <c r="U7" s="24">
        <v>2.15</v>
      </c>
      <c r="V7" s="24">
        <v>790</v>
      </c>
      <c r="W7" s="24">
        <v>0.73</v>
      </c>
      <c r="X7" s="24">
        <v>1082.19</v>
      </c>
      <c r="Y7" s="24">
        <v>65.41</v>
      </c>
      <c r="Z7" s="24">
        <v>54.9</v>
      </c>
      <c r="AA7" s="24">
        <v>56.01</v>
      </c>
      <c r="AB7" s="24">
        <v>59</v>
      </c>
      <c r="AC7" s="24">
        <v>57.64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1121.3900000000001</v>
      </c>
      <c r="BG7" s="24">
        <v>2238.5300000000002</v>
      </c>
      <c r="BH7" s="24">
        <v>1136.57</v>
      </c>
      <c r="BI7" s="24">
        <v>1065.51</v>
      </c>
      <c r="BJ7" s="24">
        <v>995.84</v>
      </c>
      <c r="BK7" s="24">
        <v>1243.71</v>
      </c>
      <c r="BL7" s="24">
        <v>1194.1500000000001</v>
      </c>
      <c r="BM7" s="24">
        <v>1206.79</v>
      </c>
      <c r="BN7" s="24">
        <v>1268.6300000000001</v>
      </c>
      <c r="BO7" s="24">
        <v>1283.69</v>
      </c>
      <c r="BP7" s="24">
        <v>1201.79</v>
      </c>
      <c r="BQ7" s="24">
        <v>29.93</v>
      </c>
      <c r="BR7" s="24">
        <v>28.99</v>
      </c>
      <c r="BS7" s="24">
        <v>28.94</v>
      </c>
      <c r="BT7" s="24">
        <v>27.25</v>
      </c>
      <c r="BU7" s="24">
        <v>27.95</v>
      </c>
      <c r="BV7" s="24">
        <v>74.3</v>
      </c>
      <c r="BW7" s="24">
        <v>72.260000000000005</v>
      </c>
      <c r="BX7" s="24">
        <v>71.84</v>
      </c>
      <c r="BY7" s="24">
        <v>82.88</v>
      </c>
      <c r="BZ7" s="24">
        <v>82.53</v>
      </c>
      <c r="CA7" s="24">
        <v>75.31</v>
      </c>
      <c r="CB7" s="24">
        <v>391.47</v>
      </c>
      <c r="CC7" s="24">
        <v>419.55</v>
      </c>
      <c r="CD7" s="24">
        <v>409.3</v>
      </c>
      <c r="CE7" s="24">
        <v>450.87</v>
      </c>
      <c r="CF7" s="24">
        <v>439.32</v>
      </c>
      <c r="CG7" s="24">
        <v>221.81</v>
      </c>
      <c r="CH7" s="24">
        <v>230.02</v>
      </c>
      <c r="CI7" s="24">
        <v>228.47</v>
      </c>
      <c r="CJ7" s="24">
        <v>187.76</v>
      </c>
      <c r="CK7" s="24">
        <v>190.48</v>
      </c>
      <c r="CL7" s="24">
        <v>216.39</v>
      </c>
      <c r="CM7" s="24">
        <v>79.569999999999993</v>
      </c>
      <c r="CN7" s="24">
        <v>46.96</v>
      </c>
      <c r="CO7" s="24">
        <v>47.07</v>
      </c>
      <c r="CP7" s="24">
        <v>45.54</v>
      </c>
      <c r="CQ7" s="24">
        <v>49.13</v>
      </c>
      <c r="CR7" s="24">
        <v>43.36</v>
      </c>
      <c r="CS7" s="24">
        <v>42.56</v>
      </c>
      <c r="CT7" s="24">
        <v>42.47</v>
      </c>
      <c r="CU7" s="24">
        <v>45.87</v>
      </c>
      <c r="CV7" s="24">
        <v>44.24</v>
      </c>
      <c r="CW7" s="24">
        <v>42.57</v>
      </c>
      <c r="CX7" s="24">
        <v>94.72</v>
      </c>
      <c r="CY7" s="24">
        <v>94.6</v>
      </c>
      <c r="CZ7" s="24">
        <v>96.62</v>
      </c>
      <c r="DA7" s="24">
        <v>96.95</v>
      </c>
      <c r="DB7" s="24">
        <v>97.47</v>
      </c>
      <c r="DC7" s="24">
        <v>83.06</v>
      </c>
      <c r="DD7" s="24">
        <v>83.32</v>
      </c>
      <c r="DE7" s="24">
        <v>83.75</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2023-01-12T23:55:14Z</dcterms:created>
  <dcterms:modified xsi:type="dcterms:W3CDTF">2023-02-06T02:05:34Z</dcterms:modified>
  <cp:category/>
</cp:coreProperties>
</file>