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yuuki.watanabe\Desktop\水道\調査物関係\経営比較分析表\R3\【経営比較分析表】2021_014630_47_1718(下水道）\"/>
    </mc:Choice>
  </mc:AlternateContent>
  <workbookProtection workbookAlgorithmName="SHA-512" workbookHashValue="4ZlthTtr83LymWyL7HWC7QmtNnmSdEWrHvUzLSI0y7B0FQu9uCV5zGWBmMWhtR8aahWjZ1SuC/eFoEm6ksFpjg==" workbookSaltValue="T9AGvMDToRvJo7ujgqKr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<sst xmlns="http://schemas.openxmlformats.org/spreadsheetml/2006/main" count="247" uniqueCount="121">
  <si>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</si>
  <si>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</si>
  <si>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</si>
  <si>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</si>
  <si>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</si>
  <si>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</si>
  <si>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</si>
  <si>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</si>
  <si>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</si>
  <si>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</si>
  <si>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</si>
  <si>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</si>
  <si>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</si>
  <si>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</si>
  <si>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</si>
  <si>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</si>
  <si>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</si>
  <si>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</si>
  <si>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</si>
  <si>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</si>
  <si>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</si>
  <si>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</si>
  <si>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</si>
  <si>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</si>
  <si>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</si>
  <si>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</si>
  <si>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</si>
  <si>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</si>
  <si>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</si>
  <si>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</si>
  <si>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</si>
  <si>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</si>
  <si>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</si>
  <si>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</si>
  <si>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</si>
  <si>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</si>
  <si>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</si>
  <si>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</si>
  <si>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</si>
  <si>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</si>
  <si>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</si>
  <si>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</si>
  <si>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</si>
  <si>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</si>
  <si>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</si>
  <si>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</si>
  <si>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</si>
  <si>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</si>
  <si>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</si>
  <si>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</si>
  <si>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</si>
  <si>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</si>
  <si>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</si>
  <si>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</si>
  <si>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</si>
  <si>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</si>
  <si>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</si>
  <si>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</si>
  <si>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</si>
  <si>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</si>
  <si>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</si>
  <si>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</si>
  <si>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</si>
  <si>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</si>
  <si>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</si>
  <si>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</si>
  <si>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</si>
  <si>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</si>
  <si>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</si>
  <si>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</si>
  <si>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</si>
  <si>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</si>
  <si>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</si>
  <si>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</si>
  <si>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</si>
  <si>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</si>
  <si>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</si>
  <si>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</si>
  <si>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</si>
  <si>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</si>
  <si>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</si>
  <si>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</si>
  <si>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</si>
  <si>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</si>
  <si>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</si>
  <si>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</si>
  <si>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</si>
  <si>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</si>
  <si>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</si>
  <si>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</si>
  <si>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</si>
  <si>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</si>
  <si>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</si>
  <si>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</si>
  <si>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</si>
  <si>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</si>
  <si>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</si>
  <si>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</si>
  <si>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</si>
  <si>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占冠村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</si>
  <si>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</si>
  <si>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</si>
  <si>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</si>
  <si>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</si>
  <si>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</si>
  <si>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</si>
  <si>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</si>
  <si>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</si>
  <si>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</si>
  <si>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</si>
  <si>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</si>
  <si>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</si>
  <si>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</si>
  <si>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</si>
  <si>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</si>
  <si>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</si>
  <si>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</si>
  <si>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</si>
  <si>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14年から事業を開始した比較的新しい施設である。平成30年度から付帯電気設備（ブロアー装置）については、計画的な更新を行っている。中長期的には、人口減少による浄化槽施設の休止や廃止が増加していくことが考えられるので、休廃止に係る費用負担や浄化槽本体の管理対応について早期に検討する必要がある。</t>
    <rPh sb="0" eb="2">
      <t>ヘイセイ</t>
    </rPh>
    <rPh sb="4" eb="5">
      <t>ネン</t>
    </rPh>
    <rPh sb="7" eb="9">
      <t>ジギョウ</t>
    </rPh>
    <rPh sb="10" eb="12">
      <t>カイシ</t>
    </rPh>
    <rPh sb="14" eb="17">
      <t>ヒカクテキ</t>
    </rPh>
    <rPh sb="17" eb="18">
      <t>アタラ</t>
    </rPh>
    <rPh sb="20" eb="22">
      <t>シセツ</t>
    </rPh>
    <rPh sb="26" eb="28">
      <t>ヘイセイ</t>
    </rPh>
    <rPh sb="30" eb="32">
      <t>ネンド</t>
    </rPh>
    <rPh sb="34" eb="36">
      <t>フタイ</t>
    </rPh>
    <rPh sb="36" eb="38">
      <t>デンキ</t>
    </rPh>
    <rPh sb="38" eb="40">
      <t>セツビ</t>
    </rPh>
    <rPh sb="45" eb="47">
      <t>ソウチ</t>
    </rPh>
    <rPh sb="54" eb="57">
      <t>ケイカクテキ</t>
    </rPh>
    <rPh sb="58" eb="60">
      <t>コウシン</t>
    </rPh>
    <rPh sb="61" eb="62">
      <t>オコナ</t>
    </rPh>
    <rPh sb="67" eb="71">
      <t>チュウチョウキテキ</t>
    </rPh>
    <rPh sb="74" eb="76">
      <t>ジンコウ</t>
    </rPh>
    <rPh sb="76" eb="78">
      <t>ゲンショウ</t>
    </rPh>
    <rPh sb="81" eb="84">
      <t>ジョウカソウ</t>
    </rPh>
    <rPh sb="84" eb="86">
      <t>シセツ</t>
    </rPh>
    <rPh sb="87" eb="89">
      <t>キュウシ</t>
    </rPh>
    <rPh sb="90" eb="92">
      <t>ハイシ</t>
    </rPh>
    <rPh sb="93" eb="95">
      <t>ゾウカ</t>
    </rPh>
    <rPh sb="102" eb="103">
      <t>カンガ</t>
    </rPh>
    <rPh sb="110" eb="111">
      <t>キュウ</t>
    </rPh>
    <rPh sb="111" eb="113">
      <t>ハイシ</t>
    </rPh>
    <rPh sb="114" eb="115">
      <t>カカワ</t>
    </rPh>
    <rPh sb="116" eb="118">
      <t>ヒヨウ</t>
    </rPh>
    <rPh sb="118" eb="120">
      <t>フタン</t>
    </rPh>
    <rPh sb="121" eb="124">
      <t>ジョウカソウ</t>
    </rPh>
    <rPh sb="124" eb="126">
      <t>ホンタイ</t>
    </rPh>
    <rPh sb="127" eb="129">
      <t>カンリ</t>
    </rPh>
    <rPh sb="129" eb="131">
      <t>タイオウ</t>
    </rPh>
    <rPh sb="135" eb="137">
      <t>ソウキ</t>
    </rPh>
    <rPh sb="138" eb="140">
      <t>ケントウ</t>
    </rPh>
    <rPh sb="142" eb="144">
      <t>ヒツヨウ</t>
    </rPh>
    <phoneticPr fontId="4"/>
  </si>
  <si>
    <t>料金体系は、下水道使用料と同様となっている。近年新規浄化槽設置数の増加により、収益的収支比率は増加しているが、今後、新規設置分の起債償還が始まっていくことで、企業債残高対事業規模比率が上昇していく。このことから、より一層の経営効率化と確実な使用料の回収が求められる。</t>
    <rPh sb="0" eb="2">
      <t>リョウキン</t>
    </rPh>
    <rPh sb="2" eb="4">
      <t>タイケイ</t>
    </rPh>
    <rPh sb="6" eb="7">
      <t>シタ</t>
    </rPh>
    <rPh sb="7" eb="9">
      <t>スイドウ</t>
    </rPh>
    <rPh sb="9" eb="12">
      <t>シヨウリョウ</t>
    </rPh>
    <rPh sb="13" eb="15">
      <t>ドウヨウ</t>
    </rPh>
    <rPh sb="22" eb="24">
      <t>キンネン</t>
    </rPh>
    <rPh sb="24" eb="26">
      <t>シンキ</t>
    </rPh>
    <rPh sb="26" eb="29">
      <t>ジョウカソウ</t>
    </rPh>
    <rPh sb="29" eb="32">
      <t>セッチスウ</t>
    </rPh>
    <rPh sb="33" eb="35">
      <t>ゾウカ</t>
    </rPh>
    <rPh sb="39" eb="42">
      <t>シュウエキテキ</t>
    </rPh>
    <rPh sb="42" eb="44">
      <t>シュウシ</t>
    </rPh>
    <rPh sb="44" eb="46">
      <t>ヒリツ</t>
    </rPh>
    <rPh sb="47" eb="49">
      <t>ゾウカ</t>
    </rPh>
    <rPh sb="55" eb="57">
      <t>コンゴ</t>
    </rPh>
    <rPh sb="58" eb="60">
      <t>シンキ</t>
    </rPh>
    <rPh sb="60" eb="62">
      <t>セッチ</t>
    </rPh>
    <rPh sb="62" eb="63">
      <t>ブン</t>
    </rPh>
    <rPh sb="64" eb="66">
      <t>キサイ</t>
    </rPh>
    <rPh sb="66" eb="68">
      <t>ショウカン</t>
    </rPh>
    <rPh sb="69" eb="70">
      <t>ハジ</t>
    </rPh>
    <rPh sb="79" eb="81">
      <t>キギョウ</t>
    </rPh>
    <rPh sb="81" eb="82">
      <t>サイ</t>
    </rPh>
    <rPh sb="82" eb="84">
      <t>ザンダカ</t>
    </rPh>
    <rPh sb="84" eb="85">
      <t>タイ</t>
    </rPh>
    <rPh sb="85" eb="87">
      <t>ジギョウ</t>
    </rPh>
    <rPh sb="87" eb="89">
      <t>キボ</t>
    </rPh>
    <rPh sb="89" eb="91">
      <t>ヒリツ</t>
    </rPh>
    <rPh sb="92" eb="94">
      <t>ジョウショウ</t>
    </rPh>
    <rPh sb="108" eb="110">
      <t>イッソウ</t>
    </rPh>
    <rPh sb="111" eb="113">
      <t>ケイエイ</t>
    </rPh>
    <rPh sb="113" eb="116">
      <t>コウリツカ</t>
    </rPh>
    <rPh sb="117" eb="119">
      <t>カクジツ</t>
    </rPh>
    <rPh sb="120" eb="123">
      <t>シヨウリョウ</t>
    </rPh>
    <rPh sb="124" eb="126">
      <t>カイシュウ</t>
    </rPh>
    <rPh sb="127" eb="128">
      <t>モト</t>
    </rPh>
    <phoneticPr fontId="4"/>
  </si>
  <si>
    <t>令和6年4月から公営企業法適用に伴い、資産や負債及び経営状況を詳細に把握することで、経営戦略の適宜見直しを行い、将来の社会環境の変化、とりわけ人口減少を考慮しながら、中長期的な適正な使用料の検討や施設管理の効率化、維持管理費の縮減を図っていくことが必要である。その上で、下水道事業区域外の水洗化率の向上に努めていく。</t>
    <rPh sb="0" eb="2">
      <t>レイワ</t>
    </rPh>
    <rPh sb="3" eb="4">
      <t>ネン</t>
    </rPh>
    <rPh sb="5" eb="6">
      <t>ツキ</t>
    </rPh>
    <rPh sb="8" eb="10">
      <t>コウエイ</t>
    </rPh>
    <rPh sb="10" eb="12">
      <t>キギョウ</t>
    </rPh>
    <rPh sb="12" eb="13">
      <t>ホウ</t>
    </rPh>
    <rPh sb="13" eb="15">
      <t>テキヨウ</t>
    </rPh>
    <rPh sb="16" eb="17">
      <t>トモナ</t>
    </rPh>
    <rPh sb="19" eb="21">
      <t>シサン</t>
    </rPh>
    <rPh sb="22" eb="24">
      <t>フサイ</t>
    </rPh>
    <rPh sb="24" eb="25">
      <t>オヨ</t>
    </rPh>
    <rPh sb="26" eb="28">
      <t>ケイエイ</t>
    </rPh>
    <rPh sb="28" eb="30">
      <t>ジョウキョウ</t>
    </rPh>
    <rPh sb="31" eb="33">
      <t>ショウサイ</t>
    </rPh>
    <rPh sb="34" eb="36">
      <t>ハアク</t>
    </rPh>
    <rPh sb="42" eb="44">
      <t>ケイエイ</t>
    </rPh>
    <rPh sb="44" eb="46">
      <t>センリャク</t>
    </rPh>
    <rPh sb="48" eb="49">
      <t>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</si>
</sst>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7F-4119-BB78-DE1E6E2000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7F-4119-BB78-DE1E6E2000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8.42</c:v>
                </c:pt>
                <c:pt idx="1">
                  <c:v>7.95</c:v>
                </c:pt>
                <c:pt idx="2">
                  <c:v>7.26</c:v>
                </c:pt>
                <c:pt idx="3">
                  <c:v>7.76</c:v>
                </c:pt>
                <c:pt idx="4">
                  <c:v>7.06</c:v>
                </c:pt>
              </c:numCache>
            </c:numRef>
          </c:val>
          <c:extLst>
            <c:ext xmlns:c16="http://schemas.microsoft.com/office/drawing/2014/chart" uri="{C3380CC4-5D6E-409C-BE32-E72D297353CC}">
              <c16:uniqueId val="{00000000-1032-4142-BBEF-10111D7B64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1032-4142-BBEF-10111D7B64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18.47</c:v>
                </c:pt>
                <c:pt idx="1">
                  <c:v>17.809999999999999</c:v>
                </c:pt>
                <c:pt idx="2">
                  <c:v>25</c:v>
                </c:pt>
                <c:pt idx="3">
                  <c:v>27.49</c:v>
                </c:pt>
                <c:pt idx="4">
                  <c:v>29.25</c:v>
                </c:pt>
              </c:numCache>
            </c:numRef>
          </c:val>
          <c:extLst>
            <c:ext xmlns:c16="http://schemas.microsoft.com/office/drawing/2014/chart" uri="{C3380CC4-5D6E-409C-BE32-E72D297353CC}">
              <c16:uniqueId val="{00000000-C341-457A-A0E1-614E8CBB32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C341-457A-A0E1-614E8CBB32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60.57</c:v>
                </c:pt>
                <c:pt idx="1">
                  <c:v>63.39</c:v>
                </c:pt>
                <c:pt idx="2">
                  <c:v>66.03</c:v>
                </c:pt>
                <c:pt idx="3">
                  <c:v>65.900000000000006</c:v>
                </c:pt>
                <c:pt idx="4">
                  <c:v>63.8</c:v>
                </c:pt>
              </c:numCache>
            </c:numRef>
          </c:val>
          <c:extLst>
            <c:ext xmlns:c16="http://schemas.microsoft.com/office/drawing/2014/chart" uri="{C3380CC4-5D6E-409C-BE32-E72D297353CC}">
              <c16:uniqueId val="{00000000-A4EB-47DC-8A58-8FEE7349EE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EB-47DC-8A58-8FEE7349EE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2-4DA9-AB55-2D476EA9C5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2-4DA9-AB55-2D476EA9C5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DD-4CA8-879B-AD311FD546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DD-4CA8-879B-AD311FD546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44-4EB2-A7B9-F57DF7960E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44-4EB2-A7B9-F57DF7960E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06-49CC-A537-5790F70A0E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06-49CC-A537-5790F70A0E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1049.6400000000001</c:v>
                </c:pt>
                <c:pt idx="1">
                  <c:v>1035.48</c:v>
                </c:pt>
                <c:pt idx="2">
                  <c:v>1018.99</c:v>
                </c:pt>
                <c:pt idx="3">
                  <c:v>904.86</c:v>
                </c:pt>
                <c:pt idx="4">
                  <c:v>835.5</c:v>
                </c:pt>
              </c:numCache>
            </c:numRef>
          </c:val>
          <c:extLst>
            <c:ext xmlns:c16="http://schemas.microsoft.com/office/drawing/2014/chart" uri="{C3380CC4-5D6E-409C-BE32-E72D297353CC}">
              <c16:uniqueId val="{00000000-6940-4F3C-9094-83AE550840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6940-4F3C-9094-83AE550840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22.47</c:v>
                </c:pt>
                <c:pt idx="1">
                  <c:v>20.07</c:v>
                </c:pt>
                <c:pt idx="2">
                  <c:v>18.11</c:v>
                </c:pt>
                <c:pt idx="3">
                  <c:v>20.22</c:v>
                </c:pt>
                <c:pt idx="4">
                  <c:v>20.81</c:v>
                </c:pt>
              </c:numCache>
            </c:numRef>
          </c:val>
          <c:extLst>
            <c:ext xmlns:c16="http://schemas.microsoft.com/office/drawing/2014/chart" uri="{C3380CC4-5D6E-409C-BE32-E72D297353CC}">
              <c16:uniqueId val="{00000000-D8D0-4311-A269-A1DE271059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D8D0-4311-A269-A1DE271059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620.74</c:v>
                </c:pt>
                <c:pt idx="1">
                  <c:v>698.71</c:v>
                </c:pt>
                <c:pt idx="2">
                  <c:v>790.94</c:v>
                </c:pt>
                <c:pt idx="3">
                  <c:v>704.07</c:v>
                </c:pt>
                <c:pt idx="4">
                  <c:v>688.31</c:v>
                </c:pt>
              </c:numCache>
            </c:numRef>
          </c:val>
          <c:extLst>
            <c:ext xmlns:c16="http://schemas.microsoft.com/office/drawing/2014/chart" uri="{C3380CC4-5D6E-409C-BE32-E72D297353CC}">
              <c16:uniqueId val="{00000000-CD7C-42F2-A70A-67CCBD166B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CD7C-42F2-A70A-67CCBD166B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占冠村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1229</v>
      </c>
      <c r="AM8" s="37"/>
      <c r="AN8" s="37"/>
      <c r="AO8" s="37"/>
      <c r="AP8" s="37"/>
      <c r="AQ8" s="37"/>
      <c r="AR8" s="37"/>
      <c r="AS8" s="37"/>
      <c r="AT8" s="38">
        <f>データ!T6</f>
        <v>571.41</v>
      </c>
      <c r="AU8" s="38"/>
      <c r="AV8" s="38"/>
      <c r="AW8" s="38"/>
      <c r="AX8" s="38"/>
      <c r="AY8" s="38"/>
      <c r="AZ8" s="38"/>
      <c r="BA8" s="38"/>
      <c r="BB8" s="38">
        <f>データ!U6</f>
        <v>2.15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33.56</v>
      </c>
      <c r="Q10" s="38"/>
      <c r="R10" s="38"/>
      <c r="S10" s="38"/>
      <c r="T10" s="38"/>
      <c r="U10" s="38"/>
      <c r="V10" s="38"/>
      <c r="W10" s="38">
        <f>データ!Q6</f>
        <v>100</v>
      </c>
      <c r="X10" s="38"/>
      <c r="Y10" s="38"/>
      <c r="Z10" s="38"/>
      <c r="AA10" s="38"/>
      <c r="AB10" s="38"/>
      <c r="AC10" s="38"/>
      <c r="AD10" s="37">
        <f>データ!R6</f>
        <v>2550</v>
      </c>
      <c r="AE10" s="37"/>
      <c r="AF10" s="37"/>
      <c r="AG10" s="37"/>
      <c r="AH10" s="37"/>
      <c r="AI10" s="37"/>
      <c r="AJ10" s="37"/>
      <c r="AK10" s="2"/>
      <c r="AL10" s="37">
        <f>データ!V6</f>
        <v>400</v>
      </c>
      <c r="AM10" s="37"/>
      <c r="AN10" s="37"/>
      <c r="AO10" s="37"/>
      <c r="AP10" s="37"/>
      <c r="AQ10" s="37"/>
      <c r="AR10" s="37"/>
      <c r="AS10" s="37"/>
      <c r="AT10" s="38">
        <f>データ!W6</f>
        <v>0.04</v>
      </c>
      <c r="AU10" s="38"/>
      <c r="AV10" s="38"/>
      <c r="AW10" s="38"/>
      <c r="AX10" s="38"/>
      <c r="AY10" s="38"/>
      <c r="AZ10" s="38"/>
      <c r="BA10" s="38"/>
      <c r="BB10" s="38">
        <f>データ!X6</f>
        <v>10000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45</v>
      </c>
      <c r="N86" s="12" t="s">
        <v>45</v>
      </c>
      <c r="O86" s="12" t="str">
        <f>データ!EO6</f>
        <v>【-】</v>
      </c>
    </row>
  </sheetData>
  <sheetProtection algorithmName="SHA-512" hashValue="oXrPt4Fae1tSd4d/H3kCdPUhmemo8R3F/hfE/3z8VbQRMbXPSYonpNApF1aUAyb/pp9lKqAThhhjCZ4o/nAAZw==" saltValue="BapaoeFHHiRUngvtFAaE1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14630</v>
      </c>
      <c r="D6" s="19">
        <f t="shared" si="3"/>
        <v>47</v>
      </c>
      <c r="E6" s="19">
        <f t="shared" si="3"/>
        <v>18</v>
      </c>
      <c r="F6" s="19">
        <f t="shared" si="3"/>
        <v>1</v>
      </c>
      <c r="G6" s="19">
        <f t="shared" si="3"/>
        <v>0</v>
      </c>
      <c r="H6" s="19" t="str">
        <f t="shared" si="3"/>
        <v>北海道　占冠村</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33.56</v>
      </c>
      <c r="Q6" s="20">
        <f t="shared" si="3"/>
        <v>100</v>
      </c>
      <c r="R6" s="20">
        <f t="shared" si="3"/>
        <v>2550</v>
      </c>
      <c r="S6" s="20">
        <f t="shared" si="3"/>
        <v>1229</v>
      </c>
      <c r="T6" s="20">
        <f t="shared" si="3"/>
        <v>571.41</v>
      </c>
      <c r="U6" s="20">
        <f t="shared" si="3"/>
        <v>2.15</v>
      </c>
      <c r="V6" s="20">
        <f t="shared" si="3"/>
        <v>400</v>
      </c>
      <c r="W6" s="20">
        <f t="shared" si="3"/>
        <v>0.04</v>
      </c>
      <c r="X6" s="20">
        <f t="shared" si="3"/>
        <v>10000</v>
      </c>
      <c r="Y6" s="21">
        <f>IF(Y7="",NA(),Y7)</f>
        <v>60.57</v>
      </c>
      <c r="Z6" s="21">
        <f t="shared" ref="Z6:AH6" si="4">IF(Z7="",NA(),Z7)</f>
        <v>63.39</v>
      </c>
      <c r="AA6" s="21">
        <f t="shared" si="4"/>
        <v>66.03</v>
      </c>
      <c r="AB6" s="21">
        <f t="shared" si="4"/>
        <v>65.900000000000006</v>
      </c>
      <c r="AC6" s="21">
        <f t="shared" si="4"/>
        <v>63.8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1049.6400000000001</v>
      </c>
      <c r="BG6" s="21">
        <f t="shared" ref="BG6:BO6" si="7">IF(BG7="",NA(),BG7)</f>
        <v>1035.48</v>
      </c>
      <c r="BH6" s="21">
        <f t="shared" si="7"/>
        <v>1018.99</v>
      </c>
      <c r="BI6" s="21">
        <f t="shared" si="7"/>
        <v>904.86</v>
      </c>
      <c r="BJ6" s="21">
        <f t="shared" si="7"/>
        <v>835.5</v>
      </c>
      <c r="BK6" s="21">
        <f t="shared" si="7"/>
        <v>888.8</v>
      </c>
      <c r="BL6" s="21">
        <f t="shared" si="7"/>
        <v>855.65</v>
      </c>
      <c r="BM6" s="21">
        <f t="shared" si="7"/>
        <v>862.99</v>
      </c>
      <c r="BN6" s="21">
        <f t="shared" si="7"/>
        <v>782.91</v>
      </c>
      <c r="BO6" s="21">
        <f t="shared" si="7"/>
        <v>783.21</v>
      </c>
      <c r="BP6" s="20" t="str">
        <f>IF(BP7="","",IF(BP7="-","【-】","【"&amp;SUBSTITUTE(TEXT(BP7,"#,##0.00"),"-","△")&amp;"】"))</f>
        <v>【765.05】</v>
      </c>
      <c r="BQ6" s="21">
        <f>IF(BQ7="",NA(),BQ7)</f>
        <v>22.47</v>
      </c>
      <c r="BR6" s="21">
        <f t="shared" ref="BR6:BZ6" si="8">IF(BR7="",NA(),BR7)</f>
        <v>20.07</v>
      </c>
      <c r="BS6" s="21">
        <f t="shared" si="8"/>
        <v>18.11</v>
      </c>
      <c r="BT6" s="21">
        <f t="shared" si="8"/>
        <v>20.22</v>
      </c>
      <c r="BU6" s="21">
        <f t="shared" si="8"/>
        <v>20.81</v>
      </c>
      <c r="BV6" s="21">
        <f t="shared" si="8"/>
        <v>52.55</v>
      </c>
      <c r="BW6" s="21">
        <f t="shared" si="8"/>
        <v>52.23</v>
      </c>
      <c r="BX6" s="21">
        <f t="shared" si="8"/>
        <v>50.06</v>
      </c>
      <c r="BY6" s="21">
        <f t="shared" si="8"/>
        <v>49.38</v>
      </c>
      <c r="BZ6" s="21">
        <f t="shared" si="8"/>
        <v>48.53</v>
      </c>
      <c r="CA6" s="20" t="str">
        <f>IF(CA7="","",IF(CA7="-","【-】","【"&amp;SUBSTITUTE(TEXT(CA7,"#,##0.00"),"-","△")&amp;"】"))</f>
        <v>【48.97】</v>
      </c>
      <c r="CB6" s="21">
        <f>IF(CB7="",NA(),CB7)</f>
        <v>620.74</v>
      </c>
      <c r="CC6" s="21">
        <f t="shared" ref="CC6:CK6" si="9">IF(CC7="",NA(),CC7)</f>
        <v>698.71</v>
      </c>
      <c r="CD6" s="21">
        <f t="shared" si="9"/>
        <v>790.94</v>
      </c>
      <c r="CE6" s="21">
        <f t="shared" si="9"/>
        <v>704.07</v>
      </c>
      <c r="CF6" s="21">
        <f t="shared" si="9"/>
        <v>688.31</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8.42</v>
      </c>
      <c r="CN6" s="21">
        <f t="shared" ref="CN6:CV6" si="10">IF(CN7="",NA(),CN7)</f>
        <v>7.95</v>
      </c>
      <c r="CO6" s="21">
        <f t="shared" si="10"/>
        <v>7.26</v>
      </c>
      <c r="CP6" s="21">
        <f t="shared" si="10"/>
        <v>7.76</v>
      </c>
      <c r="CQ6" s="21">
        <f t="shared" si="10"/>
        <v>7.06</v>
      </c>
      <c r="CR6" s="21">
        <f t="shared" si="10"/>
        <v>51.71</v>
      </c>
      <c r="CS6" s="21">
        <f t="shared" si="10"/>
        <v>50.56</v>
      </c>
      <c r="CT6" s="21">
        <f t="shared" si="10"/>
        <v>47.35</v>
      </c>
      <c r="CU6" s="21">
        <f t="shared" si="10"/>
        <v>46.36</v>
      </c>
      <c r="CV6" s="21">
        <f t="shared" si="10"/>
        <v>228.91</v>
      </c>
      <c r="CW6" s="20" t="str">
        <f>IF(CW7="","",IF(CW7="-","【-】","【"&amp;SUBSTITUTE(TEXT(CW7,"#,##0.00"),"-","△")&amp;"】"))</f>
        <v>【224.12】</v>
      </c>
      <c r="CX6" s="21">
        <f>IF(CX7="",NA(),CX7)</f>
        <v>18.47</v>
      </c>
      <c r="CY6" s="21">
        <f t="shared" ref="CY6:DG6" si="11">IF(CY7="",NA(),CY7)</f>
        <v>17.809999999999999</v>
      </c>
      <c r="CZ6" s="21">
        <f t="shared" si="11"/>
        <v>25</v>
      </c>
      <c r="DA6" s="21">
        <f t="shared" si="11"/>
        <v>27.49</v>
      </c>
      <c r="DB6" s="21">
        <f t="shared" si="11"/>
        <v>29.25</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14630</v>
      </c>
      <c r="D7" s="23">
        <v>47</v>
      </c>
      <c r="E7" s="23">
        <v>18</v>
      </c>
      <c r="F7" s="23">
        <v>1</v>
      </c>
      <c r="G7" s="23">
        <v>0</v>
      </c>
      <c r="H7" s="23" t="s">
        <v>99</v>
      </c>
      <c r="I7" s="23" t="s">
        <v>100</v>
      </c>
      <c r="J7" s="23" t="s">
        <v>101</v>
      </c>
      <c r="K7" s="23" t="s">
        <v>102</v>
      </c>
      <c r="L7" s="23" t="s">
        <v>103</v>
      </c>
      <c r="M7" s="23" t="s">
        <v>104</v>
      </c>
      <c r="N7" s="24" t="s">
        <v>105</v>
      </c>
      <c r="O7" s="24" t="s">
        <v>106</v>
      </c>
      <c r="P7" s="24">
        <v>33.56</v>
      </c>
      <c r="Q7" s="24">
        <v>100</v>
      </c>
      <c r="R7" s="24">
        <v>2550</v>
      </c>
      <c r="S7" s="24">
        <v>1229</v>
      </c>
      <c r="T7" s="24">
        <v>571.41</v>
      </c>
      <c r="U7" s="24">
        <v>2.15</v>
      </c>
      <c r="V7" s="24">
        <v>400</v>
      </c>
      <c r="W7" s="24">
        <v>0.04</v>
      </c>
      <c r="X7" s="24">
        <v>10000</v>
      </c>
      <c r="Y7" s="24">
        <v>60.57</v>
      </c>
      <c r="Z7" s="24">
        <v>63.39</v>
      </c>
      <c r="AA7" s="24">
        <v>66.03</v>
      </c>
      <c r="AB7" s="24">
        <v>65.900000000000006</v>
      </c>
      <c r="AC7" s="24">
        <v>63.8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1049.6400000000001</v>
      </c>
      <c r="BG7" s="24">
        <v>1035.48</v>
      </c>
      <c r="BH7" s="24">
        <v>1018.99</v>
      </c>
      <c r="BI7" s="24">
        <v>904.86</v>
      </c>
      <c r="BJ7" s="24">
        <v>835.5</v>
      </c>
      <c r="BK7" s="24">
        <v>888.8</v>
      </c>
      <c r="BL7" s="24">
        <v>855.65</v>
      </c>
      <c r="BM7" s="24">
        <v>862.99</v>
      </c>
      <c r="BN7" s="24">
        <v>782.91</v>
      </c>
      <c r="BO7" s="24">
        <v>783.21</v>
      </c>
      <c r="BP7" s="24">
        <v>765.05</v>
      </c>
      <c r="BQ7" s="24">
        <v>22.47</v>
      </c>
      <c r="BR7" s="24">
        <v>20.07</v>
      </c>
      <c r="BS7" s="24">
        <v>18.11</v>
      </c>
      <c r="BT7" s="24">
        <v>20.22</v>
      </c>
      <c r="BU7" s="24">
        <v>20.81</v>
      </c>
      <c r="BV7" s="24">
        <v>52.55</v>
      </c>
      <c r="BW7" s="24">
        <v>52.23</v>
      </c>
      <c r="BX7" s="24">
        <v>50.06</v>
      </c>
      <c r="BY7" s="24">
        <v>49.38</v>
      </c>
      <c r="BZ7" s="24">
        <v>48.53</v>
      </c>
      <c r="CA7" s="24">
        <v>48.97</v>
      </c>
      <c r="CB7" s="24">
        <v>620.74</v>
      </c>
      <c r="CC7" s="24">
        <v>698.71</v>
      </c>
      <c r="CD7" s="24">
        <v>790.94</v>
      </c>
      <c r="CE7" s="24">
        <v>704.07</v>
      </c>
      <c r="CF7" s="24">
        <v>688.31</v>
      </c>
      <c r="CG7" s="24">
        <v>292.45</v>
      </c>
      <c r="CH7" s="24">
        <v>294.05</v>
      </c>
      <c r="CI7" s="24">
        <v>309.22000000000003</v>
      </c>
      <c r="CJ7" s="24">
        <v>316.97000000000003</v>
      </c>
      <c r="CK7" s="24">
        <v>326.17</v>
      </c>
      <c r="CL7" s="24">
        <v>328.76</v>
      </c>
      <c r="CM7" s="24">
        <v>8.42</v>
      </c>
      <c r="CN7" s="24">
        <v>7.95</v>
      </c>
      <c r="CO7" s="24">
        <v>7.26</v>
      </c>
      <c r="CP7" s="24">
        <v>7.76</v>
      </c>
      <c r="CQ7" s="24">
        <v>7.06</v>
      </c>
      <c r="CR7" s="24">
        <v>51.71</v>
      </c>
      <c r="CS7" s="24">
        <v>50.56</v>
      </c>
      <c r="CT7" s="24">
        <v>47.35</v>
      </c>
      <c r="CU7" s="24">
        <v>46.36</v>
      </c>
      <c r="CV7" s="24">
        <v>228.91</v>
      </c>
      <c r="CW7" s="24">
        <v>224.12</v>
      </c>
      <c r="CX7" s="24">
        <v>18.47</v>
      </c>
      <c r="CY7" s="24">
        <v>17.809999999999999</v>
      </c>
      <c r="CZ7" s="24">
        <v>25</v>
      </c>
      <c r="DA7" s="24">
        <v>27.49</v>
      </c>
      <c r="DB7" s="24">
        <v>29.25</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2023-01-13T00:10:32Z</dcterms:created>
  <dcterms:modified xsi:type="dcterms:W3CDTF">2023-02-06T02:05:30Z</dcterms:modified>
  <cp:category/>
</cp:coreProperties>
</file>