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atsuo.nakajima\Desktop\from 石坂さん業務引継データ\岡崎文書\土木下水\Desktop\報告書経由ファイル土下\財務鈴木さん(振興局市町村係)\R3【121〆 】公営企業に係る経営比較分析表（令和2年度決算）の分析等について\【経営比較分析表】2020_014630_47_1718\"/>
    </mc:Choice>
  </mc:AlternateContent>
  <workbookProtection workbookAlgorithmName="SHA-512" workbookHashValue="OOxsIQT29rLcEjV4aoE1O7TibsXUPOVHpCdeOG0eNVb18RJXZro47ZqOpqjtY9FZuX2E6dYdo4biuVw4aFHi6Q==" workbookSaltValue="7a/WPuwaTxSbKk9j5Ccd6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AD10" i="4"/>
  <c r="W10" i="4"/>
  <c r="I10" i="4"/>
  <c r="B10" i="4"/>
  <c r="BB8" i="4"/>
  <c r="AL8" i="4"/>
  <c r="AD8" i="4"/>
  <c r="I8" i="4"/>
  <c r="B8" i="4"/>
</calcChain>
</file>

<file path=xl/sharedStrings.xml><?xml version="1.0" encoding="utf-8"?>
<sst xmlns="http://schemas.openxmlformats.org/spreadsheetml/2006/main" count="247" uniqueCount="119">
  <si>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</si>
  <si>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</si>
  <si>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</si>
  <si>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</si>
  <si>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</si>
  <si>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</si>
  <si>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</si>
  <si>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</si>
  <si>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</si>
  <si>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</si>
  <si>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</si>
  <si>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</si>
  <si>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</si>
  <si>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</si>
  <si>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</si>
  <si>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</si>
  <si>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</si>
  <si>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</si>
  <si>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</si>
  <si>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</si>
  <si>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</si>
  <si>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</si>
  <si>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</si>
  <si>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</si>
  <si>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</si>
  <si>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</si>
  <si>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</si>
  <si>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</si>
  <si>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</si>
  <si>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</si>
  <si>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</si>
  <si>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</si>
  <si>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</si>
  <si>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</si>
  <si>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</si>
  <si>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</si>
  <si>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</si>
  <si>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</si>
  <si>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</si>
  <si>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</si>
  <si>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</si>
  <si>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</si>
  <si>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</si>
  <si>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</si>
  <si>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</si>
  <si>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</si>
  <si>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</si>
  <si>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</si>
  <si>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</si>
  <si>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</si>
  <si>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</si>
  <si>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</si>
  <si>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</si>
  <si>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</si>
  <si>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</si>
  <si>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</si>
  <si>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</si>
  <si>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</si>
  <si>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</si>
  <si>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</si>
  <si>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</si>
  <si>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</si>
  <si>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</si>
  <si>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</si>
  <si>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</si>
  <si>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</si>
  <si>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</si>
  <si>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</si>
  <si>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</si>
  <si>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</si>
  <si>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</si>
  <si>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</si>
  <si>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</si>
  <si>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</si>
  <si>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</si>
  <si>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</si>
  <si>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</si>
  <si>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</si>
  <si>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</si>
  <si>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</si>
  <si>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</si>
  <si>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</si>
  <si>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</si>
  <si>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</si>
  <si>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</si>
  <si>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</si>
  <si>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</si>
  <si>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</si>
  <si>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</si>
  <si>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</si>
  <si>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</si>
  <si>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</si>
  <si>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</si>
  <si>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</si>
  <si>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</si>
  <si>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</si>
  <si>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</si>
  <si>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</si>
  <si>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占冠村</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</si>
  <si>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</si>
  <si>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</si>
  <si>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</si>
  <si>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</si>
  <si>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</si>
  <si>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</si>
  <si>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</si>
  <si>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</si>
  <si>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</si>
  <si>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</si>
  <si>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</si>
  <si>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</si>
  <si>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</si>
  <si>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</si>
  <si>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</si>
  <si>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</si>
  <si>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</si>
  <si>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14年度から事業を開始した比較的新しい施設である。平成30年度から付帯電気設備については計画的な更新を行っている。中長期的には、人口減少による浄化槽施設の休止や廃止が増加していくことが考えられるので、休廃止に係る費用負担や浄化槽本体の管理対応について早期に検討する必要がある。</t>
    <phoneticPr fontId="4"/>
  </si>
  <si>
    <t>　料金体系は、下水道使用料と同様となっている。近年新規浄化槽設置数の増加により、収益的収支比率は増加しているが、今後、新規設置分の起債償還が始まっていくことで、企業債残高対事業規模比率が上昇していく。このことから、より一層の経営効率化と確実な使用料の回収が求められる。</t>
    <rPh sb="118" eb="120">
      <t>カクジツ</t>
    </rPh>
    <rPh sb="121" eb="124">
      <t>シヨウリョウ</t>
    </rPh>
    <rPh sb="125" eb="127">
      <t>カイシュウ</t>
    </rPh>
    <phoneticPr fontId="4"/>
  </si>
  <si>
    <t>　令和6年4月から公営企業法適用に伴い、資産や負債及び経営状況を詳細に把握することで、経営戦略の適宜見直しを行い、将来の社会環境の変化、とりわけ人口減少を考慮しながら、中長期的な適正使用料の検討や施設管理の効率化、維持管理費の縮減を図っていくことが必要である。その上で、下水道事業区域外の水洗化率向上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</si>
</sst>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D5-4926-9DFC-5E01C96AC61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AD5-4926-9DFC-5E01C96AC61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8.42</c:v>
                </c:pt>
                <c:pt idx="1">
                  <c:v>8.42</c:v>
                </c:pt>
                <c:pt idx="2">
                  <c:v>7.95</c:v>
                </c:pt>
                <c:pt idx="3">
                  <c:v>7.26</c:v>
                </c:pt>
                <c:pt idx="4">
                  <c:v>7.76</c:v>
                </c:pt>
              </c:numCache>
            </c:numRef>
          </c:val>
          <c:extLst>
            <c:ext xmlns:c16="http://schemas.microsoft.com/office/drawing/2014/chart" uri="{C3380CC4-5D6E-409C-BE32-E72D297353CC}">
              <c16:uniqueId val="{00000000-B0A1-4A92-BCF4-92839E19357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41.51</c:v>
                </c:pt>
                <c:pt idx="1">
                  <c:v>51.71</c:v>
                </c:pt>
                <c:pt idx="2">
                  <c:v>50.56</c:v>
                </c:pt>
                <c:pt idx="3">
                  <c:v>47.35</c:v>
                </c:pt>
                <c:pt idx="4">
                  <c:v>46.36</c:v>
                </c:pt>
              </c:numCache>
            </c:numRef>
          </c:val>
          <c:smooth val="0"/>
          <c:extLst>
            <c:ext xmlns:c16="http://schemas.microsoft.com/office/drawing/2014/chart" uri="{C3380CC4-5D6E-409C-BE32-E72D297353CC}">
              <c16:uniqueId val="{00000001-B0A1-4A92-BCF4-92839E19357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26.42</c:v>
                </c:pt>
                <c:pt idx="1">
                  <c:v>18.47</c:v>
                </c:pt>
                <c:pt idx="2">
                  <c:v>17.809999999999999</c:v>
                </c:pt>
                <c:pt idx="3">
                  <c:v>25</c:v>
                </c:pt>
                <c:pt idx="4">
                  <c:v>27.49</c:v>
                </c:pt>
              </c:numCache>
            </c:numRef>
          </c:val>
          <c:extLst>
            <c:ext xmlns:c16="http://schemas.microsoft.com/office/drawing/2014/chart" uri="{C3380CC4-5D6E-409C-BE32-E72D297353CC}">
              <c16:uniqueId val="{00000000-F127-4986-B8E5-B321C8234CD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68.72</c:v>
                </c:pt>
                <c:pt idx="1">
                  <c:v>82.91</c:v>
                </c:pt>
                <c:pt idx="2">
                  <c:v>83.85</c:v>
                </c:pt>
                <c:pt idx="3">
                  <c:v>81.209999999999994</c:v>
                </c:pt>
                <c:pt idx="4">
                  <c:v>83.08</c:v>
                </c:pt>
              </c:numCache>
            </c:numRef>
          </c:val>
          <c:smooth val="0"/>
          <c:extLst>
            <c:ext xmlns:c16="http://schemas.microsoft.com/office/drawing/2014/chart" uri="{C3380CC4-5D6E-409C-BE32-E72D297353CC}">
              <c16:uniqueId val="{00000001-F127-4986-B8E5-B321C8234CD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61.14</c:v>
                </c:pt>
                <c:pt idx="1">
                  <c:v>60.57</c:v>
                </c:pt>
                <c:pt idx="2">
                  <c:v>63.39</c:v>
                </c:pt>
                <c:pt idx="3">
                  <c:v>66.03</c:v>
                </c:pt>
                <c:pt idx="4">
                  <c:v>65.900000000000006</c:v>
                </c:pt>
              </c:numCache>
            </c:numRef>
          </c:val>
          <c:extLst>
            <c:ext xmlns:c16="http://schemas.microsoft.com/office/drawing/2014/chart" uri="{C3380CC4-5D6E-409C-BE32-E72D297353CC}">
              <c16:uniqueId val="{00000000-EFD2-4A54-8694-992E6C143AC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D2-4A54-8694-992E6C143AC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DB-4812-A281-BE9D7762033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DB-4812-A281-BE9D7762033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61-439F-B5EA-1113DCF3DB9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61-439F-B5EA-1113DCF3DB9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4C-47B5-86CC-2471C64E292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4C-47B5-86CC-2471C64E292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1D-49DA-B2B5-4C27CAE7369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1D-49DA-B2B5-4C27CAE7369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1056.8399999999999</c:v>
                </c:pt>
                <c:pt idx="1">
                  <c:v>1049.6400000000001</c:v>
                </c:pt>
                <c:pt idx="2">
                  <c:v>1035.48</c:v>
                </c:pt>
                <c:pt idx="3">
                  <c:v>1018.99</c:v>
                </c:pt>
                <c:pt idx="4">
                  <c:v>904.86</c:v>
                </c:pt>
              </c:numCache>
            </c:numRef>
          </c:val>
          <c:extLst>
            <c:ext xmlns:c16="http://schemas.microsoft.com/office/drawing/2014/chart" uri="{C3380CC4-5D6E-409C-BE32-E72D297353CC}">
              <c16:uniqueId val="{00000000-7672-4B72-8619-DE32444490A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503.8</c:v>
                </c:pt>
                <c:pt idx="1">
                  <c:v>888.8</c:v>
                </c:pt>
                <c:pt idx="2">
                  <c:v>855.65</c:v>
                </c:pt>
                <c:pt idx="3">
                  <c:v>862.99</c:v>
                </c:pt>
                <c:pt idx="4">
                  <c:v>782.91</c:v>
                </c:pt>
              </c:numCache>
            </c:numRef>
          </c:val>
          <c:smooth val="0"/>
          <c:extLst>
            <c:ext xmlns:c16="http://schemas.microsoft.com/office/drawing/2014/chart" uri="{C3380CC4-5D6E-409C-BE32-E72D297353CC}">
              <c16:uniqueId val="{00000001-7672-4B72-8619-DE32444490A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23.85</c:v>
                </c:pt>
                <c:pt idx="1">
                  <c:v>22.47</c:v>
                </c:pt>
                <c:pt idx="2">
                  <c:v>20.07</c:v>
                </c:pt>
                <c:pt idx="3">
                  <c:v>18.11</c:v>
                </c:pt>
                <c:pt idx="4">
                  <c:v>20.22</c:v>
                </c:pt>
              </c:numCache>
            </c:numRef>
          </c:val>
          <c:extLst>
            <c:ext xmlns:c16="http://schemas.microsoft.com/office/drawing/2014/chart" uri="{C3380CC4-5D6E-409C-BE32-E72D297353CC}">
              <c16:uniqueId val="{00000000-E13C-41B9-9441-C8EBAA24E41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51.58</c:v>
                </c:pt>
                <c:pt idx="1">
                  <c:v>52.55</c:v>
                </c:pt>
                <c:pt idx="2">
                  <c:v>52.23</c:v>
                </c:pt>
                <c:pt idx="3">
                  <c:v>50.06</c:v>
                </c:pt>
                <c:pt idx="4">
                  <c:v>49.38</c:v>
                </c:pt>
              </c:numCache>
            </c:numRef>
          </c:val>
          <c:smooth val="0"/>
          <c:extLst>
            <c:ext xmlns:c16="http://schemas.microsoft.com/office/drawing/2014/chart" uri="{C3380CC4-5D6E-409C-BE32-E72D297353CC}">
              <c16:uniqueId val="{00000001-E13C-41B9-9441-C8EBAA24E41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581.22</c:v>
                </c:pt>
                <c:pt idx="1">
                  <c:v>620.74</c:v>
                </c:pt>
                <c:pt idx="2">
                  <c:v>698.71</c:v>
                </c:pt>
                <c:pt idx="3">
                  <c:v>790.94</c:v>
                </c:pt>
                <c:pt idx="4">
                  <c:v>704.07</c:v>
                </c:pt>
              </c:numCache>
            </c:numRef>
          </c:val>
          <c:extLst>
            <c:ext xmlns:c16="http://schemas.microsoft.com/office/drawing/2014/chart" uri="{C3380CC4-5D6E-409C-BE32-E72D297353CC}">
              <c16:uniqueId val="{00000000-AA6A-49C9-9669-F570FC76768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333.58</c:v>
                </c:pt>
                <c:pt idx="1">
                  <c:v>292.45</c:v>
                </c:pt>
                <c:pt idx="2">
                  <c:v>294.05</c:v>
                </c:pt>
                <c:pt idx="3">
                  <c:v>309.22000000000003</c:v>
                </c:pt>
                <c:pt idx="4">
                  <c:v>316.97000000000003</c:v>
                </c:pt>
              </c:numCache>
            </c:numRef>
          </c:val>
          <c:smooth val="0"/>
          <c:extLst>
            <c:ext xmlns:c16="http://schemas.microsoft.com/office/drawing/2014/chart" uri="{C3380CC4-5D6E-409C-BE32-E72D297353CC}">
              <c16:uniqueId val="{00000001-AA6A-49C9-9669-F570FC76768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占冠村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1315</v>
      </c>
      <c r="AM8" s="51"/>
      <c r="AN8" s="51"/>
      <c r="AO8" s="51"/>
      <c r="AP8" s="51"/>
      <c r="AQ8" s="51"/>
      <c r="AR8" s="51"/>
      <c r="AS8" s="51"/>
      <c r="AT8" s="46">
        <f>データ!T6</f>
        <v>571.41</v>
      </c>
      <c r="AU8" s="46"/>
      <c r="AV8" s="46"/>
      <c r="AW8" s="46"/>
      <c r="AX8" s="46"/>
      <c r="AY8" s="46"/>
      <c r="AZ8" s="46"/>
      <c r="BA8" s="46"/>
      <c r="BB8" s="46">
        <f>データ!U6</f>
        <v>2.2999999999999998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34.42</v>
      </c>
      <c r="Q10" s="46"/>
      <c r="R10" s="46"/>
      <c r="S10" s="46"/>
      <c r="T10" s="46"/>
      <c r="U10" s="46"/>
      <c r="V10" s="46"/>
      <c r="W10" s="46">
        <f>データ!Q6</f>
        <v>100</v>
      </c>
      <c r="X10" s="46"/>
      <c r="Y10" s="46"/>
      <c r="Z10" s="46"/>
      <c r="AA10" s="46"/>
      <c r="AB10" s="46"/>
      <c r="AC10" s="46"/>
      <c r="AD10" s="51">
        <f>データ!R6</f>
        <v>2550</v>
      </c>
      <c r="AE10" s="51"/>
      <c r="AF10" s="51"/>
      <c r="AG10" s="51"/>
      <c r="AH10" s="51"/>
      <c r="AI10" s="51"/>
      <c r="AJ10" s="51"/>
      <c r="AK10" s="2"/>
      <c r="AL10" s="51">
        <f>データ!V6</f>
        <v>422</v>
      </c>
      <c r="AM10" s="51"/>
      <c r="AN10" s="51"/>
      <c r="AO10" s="51"/>
      <c r="AP10" s="51"/>
      <c r="AQ10" s="51"/>
      <c r="AR10" s="51"/>
      <c r="AS10" s="51"/>
      <c r="AT10" s="46">
        <f>データ!W6</f>
        <v>0.04</v>
      </c>
      <c r="AU10" s="46"/>
      <c r="AV10" s="46"/>
      <c r="AW10" s="46"/>
      <c r="AX10" s="46"/>
      <c r="AY10" s="46"/>
      <c r="AZ10" s="46"/>
      <c r="BA10" s="46"/>
      <c r="BB10" s="46">
        <f>データ!X6</f>
        <v>10550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【780.89】</v>
      </c>
      <c r="I86" s="26" t="str">
        <f>データ!CA6</f>
        <v>【48.58】</v>
      </c>
      <c r="J86" s="26" t="str">
        <f>データ!CL6</f>
        <v>【328.08】</v>
      </c>
      <c r="K86" s="26" t="str">
        <f>データ!CW6</f>
        <v>【46.74】</v>
      </c>
      <c r="L86" s="26" t="str">
        <f>データ!DH6</f>
        <v>【81.12】</v>
      </c>
      <c r="M86" s="26" t="s">
        <v>44</v>
      </c>
      <c r="N86" s="26" t="s">
        <v>43</v>
      </c>
      <c r="O86" s="26" t="str">
        <f>データ!EO6</f>
        <v>【-】</v>
      </c>
    </row>
  </sheetData>
  <sheetProtection algorithmName="SHA-512" hashValue="NnRrEEWnRllCmmNUQjSbRItohi2SULxsB3nmCvqXvzpiTRBzNibqAbzi9Ovq4vrOqOiAgW9Pq3hY6+54GpLrpQ==" saltValue="TLR0lpiscZgTdFtlWx2bX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14630</v>
      </c>
      <c r="D6" s="33">
        <f t="shared" si="3"/>
        <v>47</v>
      </c>
      <c r="E6" s="33">
        <f t="shared" si="3"/>
        <v>18</v>
      </c>
      <c r="F6" s="33">
        <f t="shared" si="3"/>
        <v>1</v>
      </c>
      <c r="G6" s="33">
        <f t="shared" si="3"/>
        <v>0</v>
      </c>
      <c r="H6" s="33" t="str">
        <f t="shared" si="3"/>
        <v>北海道　占冠村</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34.42</v>
      </c>
      <c r="Q6" s="34">
        <f t="shared" si="3"/>
        <v>100</v>
      </c>
      <c r="R6" s="34">
        <f t="shared" si="3"/>
        <v>2550</v>
      </c>
      <c r="S6" s="34">
        <f t="shared" si="3"/>
        <v>1315</v>
      </c>
      <c r="T6" s="34">
        <f t="shared" si="3"/>
        <v>571.41</v>
      </c>
      <c r="U6" s="34">
        <f t="shared" si="3"/>
        <v>2.2999999999999998</v>
      </c>
      <c r="V6" s="34">
        <f t="shared" si="3"/>
        <v>422</v>
      </c>
      <c r="W6" s="34">
        <f t="shared" si="3"/>
        <v>0.04</v>
      </c>
      <c r="X6" s="34">
        <f t="shared" si="3"/>
        <v>10550</v>
      </c>
      <c r="Y6" s="35">
        <f>IF(Y7="",NA(),Y7)</f>
        <v>61.14</v>
      </c>
      <c r="Z6" s="35">
        <f t="shared" ref="Z6:AH6" si="4">IF(Z7="",NA(),Z7)</f>
        <v>60.57</v>
      </c>
      <c r="AA6" s="35">
        <f t="shared" si="4"/>
        <v>63.39</v>
      </c>
      <c r="AB6" s="35">
        <f t="shared" si="4"/>
        <v>66.03</v>
      </c>
      <c r="AC6" s="35">
        <f t="shared" si="4"/>
        <v>65.900000000000006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1056.8399999999999</v>
      </c>
      <c r="BG6" s="35">
        <f t="shared" ref="BG6:BO6" si="7">IF(BG7="",NA(),BG7)</f>
        <v>1049.6400000000001</v>
      </c>
      <c r="BH6" s="35">
        <f t="shared" si="7"/>
        <v>1035.48</v>
      </c>
      <c r="BI6" s="35">
        <f t="shared" si="7"/>
        <v>1018.99</v>
      </c>
      <c r="BJ6" s="35">
        <f t="shared" si="7"/>
        <v>904.86</v>
      </c>
      <c r="BK6" s="35">
        <f t="shared" si="7"/>
        <v>503.8</v>
      </c>
      <c r="BL6" s="35">
        <f t="shared" si="7"/>
        <v>888.8</v>
      </c>
      <c r="BM6" s="35">
        <f t="shared" si="7"/>
        <v>855.65</v>
      </c>
      <c r="BN6" s="35">
        <f t="shared" si="7"/>
        <v>862.99</v>
      </c>
      <c r="BO6" s="35">
        <f t="shared" si="7"/>
        <v>782.91</v>
      </c>
      <c r="BP6" s="34" t="str">
        <f>IF(BP7="","",IF(BP7="-","【-】","【"&amp;SUBSTITUTE(TEXT(BP7,"#,##0.00"),"-","△")&amp;"】"))</f>
        <v>【780.89】</v>
      </c>
      <c r="BQ6" s="35">
        <f>IF(BQ7="",NA(),BQ7)</f>
        <v>23.85</v>
      </c>
      <c r="BR6" s="35">
        <f t="shared" ref="BR6:BZ6" si="8">IF(BR7="",NA(),BR7)</f>
        <v>22.47</v>
      </c>
      <c r="BS6" s="35">
        <f t="shared" si="8"/>
        <v>20.07</v>
      </c>
      <c r="BT6" s="35">
        <f t="shared" si="8"/>
        <v>18.11</v>
      </c>
      <c r="BU6" s="35">
        <f t="shared" si="8"/>
        <v>20.22</v>
      </c>
      <c r="BV6" s="35">
        <f t="shared" si="8"/>
        <v>51.58</v>
      </c>
      <c r="BW6" s="35">
        <f t="shared" si="8"/>
        <v>52.55</v>
      </c>
      <c r="BX6" s="35">
        <f t="shared" si="8"/>
        <v>52.23</v>
      </c>
      <c r="BY6" s="35">
        <f t="shared" si="8"/>
        <v>50.06</v>
      </c>
      <c r="BZ6" s="35">
        <f t="shared" si="8"/>
        <v>49.38</v>
      </c>
      <c r="CA6" s="34" t="str">
        <f>IF(CA7="","",IF(CA7="-","【-】","【"&amp;SUBSTITUTE(TEXT(CA7,"#,##0.00"),"-","△")&amp;"】"))</f>
        <v>【48.58】</v>
      </c>
      <c r="CB6" s="35">
        <f>IF(CB7="",NA(),CB7)</f>
        <v>581.22</v>
      </c>
      <c r="CC6" s="35">
        <f t="shared" ref="CC6:CK6" si="9">IF(CC7="",NA(),CC7)</f>
        <v>620.74</v>
      </c>
      <c r="CD6" s="35">
        <f t="shared" si="9"/>
        <v>698.71</v>
      </c>
      <c r="CE6" s="35">
        <f t="shared" si="9"/>
        <v>790.94</v>
      </c>
      <c r="CF6" s="35">
        <f t="shared" si="9"/>
        <v>704.07</v>
      </c>
      <c r="CG6" s="35">
        <f t="shared" si="9"/>
        <v>333.58</v>
      </c>
      <c r="CH6" s="35">
        <f t="shared" si="9"/>
        <v>292.45</v>
      </c>
      <c r="CI6" s="35">
        <f t="shared" si="9"/>
        <v>294.05</v>
      </c>
      <c r="CJ6" s="35">
        <f t="shared" si="9"/>
        <v>309.22000000000003</v>
      </c>
      <c r="CK6" s="35">
        <f t="shared" si="9"/>
        <v>316.97000000000003</v>
      </c>
      <c r="CL6" s="34" t="str">
        <f>IF(CL7="","",IF(CL7="-","【-】","【"&amp;SUBSTITUTE(TEXT(CL7,"#,##0.00"),"-","△")&amp;"】"))</f>
        <v>【328.08】</v>
      </c>
      <c r="CM6" s="35">
        <f>IF(CM7="",NA(),CM7)</f>
        <v>8.42</v>
      </c>
      <c r="CN6" s="35">
        <f t="shared" ref="CN6:CV6" si="10">IF(CN7="",NA(),CN7)</f>
        <v>8.42</v>
      </c>
      <c r="CO6" s="35">
        <f t="shared" si="10"/>
        <v>7.95</v>
      </c>
      <c r="CP6" s="35">
        <f t="shared" si="10"/>
        <v>7.26</v>
      </c>
      <c r="CQ6" s="35">
        <f t="shared" si="10"/>
        <v>7.76</v>
      </c>
      <c r="CR6" s="35">
        <f t="shared" si="10"/>
        <v>41.51</v>
      </c>
      <c r="CS6" s="35">
        <f t="shared" si="10"/>
        <v>51.71</v>
      </c>
      <c r="CT6" s="35">
        <f t="shared" si="10"/>
        <v>50.56</v>
      </c>
      <c r="CU6" s="35">
        <f t="shared" si="10"/>
        <v>47.35</v>
      </c>
      <c r="CV6" s="35">
        <f t="shared" si="10"/>
        <v>46.36</v>
      </c>
      <c r="CW6" s="34" t="str">
        <f>IF(CW7="","",IF(CW7="-","【-】","【"&amp;SUBSTITUTE(TEXT(CW7,"#,##0.00"),"-","△")&amp;"】"))</f>
        <v>【46.74】</v>
      </c>
      <c r="CX6" s="35">
        <f>IF(CX7="",NA(),CX7)</f>
        <v>26.42</v>
      </c>
      <c r="CY6" s="35">
        <f t="shared" ref="CY6:DG6" si="11">IF(CY7="",NA(),CY7)</f>
        <v>18.47</v>
      </c>
      <c r="CZ6" s="35">
        <f t="shared" si="11"/>
        <v>17.809999999999999</v>
      </c>
      <c r="DA6" s="35">
        <f t="shared" si="11"/>
        <v>25</v>
      </c>
      <c r="DB6" s="35">
        <f t="shared" si="11"/>
        <v>27.49</v>
      </c>
      <c r="DC6" s="35">
        <f t="shared" si="11"/>
        <v>68.72</v>
      </c>
      <c r="DD6" s="35">
        <f t="shared" si="11"/>
        <v>82.91</v>
      </c>
      <c r="DE6" s="35">
        <f t="shared" si="11"/>
        <v>83.85</v>
      </c>
      <c r="DF6" s="35">
        <f t="shared" si="11"/>
        <v>81.209999999999994</v>
      </c>
      <c r="DG6" s="35">
        <f t="shared" si="11"/>
        <v>83.08</v>
      </c>
      <c r="DH6" s="34" t="str">
        <f>IF(DH7="","",IF(DH7="-","【-】","【"&amp;SUBSTITUTE(TEXT(DH7,"#,##0.00"),"-","△")&amp;"】"))</f>
        <v>【81.12】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14630</v>
      </c>
      <c r="D7" s="37">
        <v>47</v>
      </c>
      <c r="E7" s="37">
        <v>18</v>
      </c>
      <c r="F7" s="37">
        <v>1</v>
      </c>
      <c r="G7" s="37">
        <v>0</v>
      </c>
      <c r="H7" s="37" t="s">
        <v>98</v>
      </c>
      <c r="I7" s="37" t="s">
        <v>99</v>
      </c>
      <c r="J7" s="37" t="s">
        <v>100</v>
      </c>
      <c r="K7" s="37" t="s">
        <v>101</v>
      </c>
      <c r="L7" s="37" t="s">
        <v>102</v>
      </c>
      <c r="M7" s="37" t="s">
        <v>103</v>
      </c>
      <c r="N7" s="38" t="s">
        <v>104</v>
      </c>
      <c r="O7" s="38" t="s">
        <v>105</v>
      </c>
      <c r="P7" s="38">
        <v>34.42</v>
      </c>
      <c r="Q7" s="38">
        <v>100</v>
      </c>
      <c r="R7" s="38">
        <v>2550</v>
      </c>
      <c r="S7" s="38">
        <v>1315</v>
      </c>
      <c r="T7" s="38">
        <v>571.41</v>
      </c>
      <c r="U7" s="38">
        <v>2.2999999999999998</v>
      </c>
      <c r="V7" s="38">
        <v>422</v>
      </c>
      <c r="W7" s="38">
        <v>0.04</v>
      </c>
      <c r="X7" s="38">
        <v>10550</v>
      </c>
      <c r="Y7" s="38">
        <v>61.14</v>
      </c>
      <c r="Z7" s="38">
        <v>60.57</v>
      </c>
      <c r="AA7" s="38">
        <v>63.39</v>
      </c>
      <c r="AB7" s="38">
        <v>66.03</v>
      </c>
      <c r="AC7" s="38">
        <v>65.900000000000006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1056.8399999999999</v>
      </c>
      <c r="BG7" s="38">
        <v>1049.6400000000001</v>
      </c>
      <c r="BH7" s="38">
        <v>1035.48</v>
      </c>
      <c r="BI7" s="38">
        <v>1018.99</v>
      </c>
      <c r="BJ7" s="38">
        <v>904.86</v>
      </c>
      <c r="BK7" s="38">
        <v>503.8</v>
      </c>
      <c r="BL7" s="38">
        <v>888.8</v>
      </c>
      <c r="BM7" s="38">
        <v>855.65</v>
      </c>
      <c r="BN7" s="38">
        <v>862.99</v>
      </c>
      <c r="BO7" s="38">
        <v>782.91</v>
      </c>
      <c r="BP7" s="38">
        <v>780.89</v>
      </c>
      <c r="BQ7" s="38">
        <v>23.85</v>
      </c>
      <c r="BR7" s="38">
        <v>22.47</v>
      </c>
      <c r="BS7" s="38">
        <v>20.07</v>
      </c>
      <c r="BT7" s="38">
        <v>18.11</v>
      </c>
      <c r="BU7" s="38">
        <v>20.22</v>
      </c>
      <c r="BV7" s="38">
        <v>51.58</v>
      </c>
      <c r="BW7" s="38">
        <v>52.55</v>
      </c>
      <c r="BX7" s="38">
        <v>52.23</v>
      </c>
      <c r="BY7" s="38">
        <v>50.06</v>
      </c>
      <c r="BZ7" s="38">
        <v>49.38</v>
      </c>
      <c r="CA7" s="38">
        <v>48.58</v>
      </c>
      <c r="CB7" s="38">
        <v>581.22</v>
      </c>
      <c r="CC7" s="38">
        <v>620.74</v>
      </c>
      <c r="CD7" s="38">
        <v>698.71</v>
      </c>
      <c r="CE7" s="38">
        <v>790.94</v>
      </c>
      <c r="CF7" s="38">
        <v>704.07</v>
      </c>
      <c r="CG7" s="38">
        <v>333.58</v>
      </c>
      <c r="CH7" s="38">
        <v>292.45</v>
      </c>
      <c r="CI7" s="38">
        <v>294.05</v>
      </c>
      <c r="CJ7" s="38">
        <v>309.22000000000003</v>
      </c>
      <c r="CK7" s="38">
        <v>316.97000000000003</v>
      </c>
      <c r="CL7" s="38">
        <v>328.08</v>
      </c>
      <c r="CM7" s="38">
        <v>8.42</v>
      </c>
      <c r="CN7" s="38">
        <v>8.42</v>
      </c>
      <c r="CO7" s="38">
        <v>7.95</v>
      </c>
      <c r="CP7" s="38">
        <v>7.26</v>
      </c>
      <c r="CQ7" s="38">
        <v>7.76</v>
      </c>
      <c r="CR7" s="38">
        <v>41.51</v>
      </c>
      <c r="CS7" s="38">
        <v>51.71</v>
      </c>
      <c r="CT7" s="38">
        <v>50.56</v>
      </c>
      <c r="CU7" s="38">
        <v>47.35</v>
      </c>
      <c r="CV7" s="38">
        <v>46.36</v>
      </c>
      <c r="CW7" s="38">
        <v>46.74</v>
      </c>
      <c r="CX7" s="38">
        <v>26.42</v>
      </c>
      <c r="CY7" s="38">
        <v>18.47</v>
      </c>
      <c r="CZ7" s="38">
        <v>17.809999999999999</v>
      </c>
      <c r="DA7" s="38">
        <v>25</v>
      </c>
      <c r="DB7" s="38">
        <v>27.49</v>
      </c>
      <c r="DC7" s="38">
        <v>68.72</v>
      </c>
      <c r="DD7" s="38">
        <v>82.91</v>
      </c>
      <c r="DE7" s="38">
        <v>83.85</v>
      </c>
      <c r="DF7" s="38">
        <v>81.209999999999994</v>
      </c>
      <c r="DG7" s="38">
        <v>83.08</v>
      </c>
      <c r="DH7" s="38">
        <v>81.12</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2022-01-19T01:02:22Z</cp:lastPrinted>
  <dcterms:created xsi:type="dcterms:W3CDTF">2021-12-03T08:12:44Z</dcterms:created>
  <dcterms:modified xsi:type="dcterms:W3CDTF">2022-01-19T01:04:15Z</dcterms:modified>
  <cp:category/>
</cp:coreProperties>
</file>