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yuuki.watanabe\Desktop\"/>
    </mc:Choice>
  </mc:AlternateContent>
  <xr:revisionPtr revIDLastSave="0" documentId="8_{12DAB5C3-0349-4B69-A3A1-824EC7EC19D9}" xr6:coauthVersionLast="47" xr6:coauthVersionMax="47" xr10:uidLastSave="{00000000-0000-0000-0000-000000000000}"/>
  <workbookProtection workbookAlgorithmName="SHA-512" workbookHashValue="WYlIGkhuflyonVIqKB9/Ag9u7KWOQjYYtoHaRcPdzaE9t4twPawfwcc8wp8spszB0SptrVYFYjzqczke+ppTWg==" workbookSaltValue="xarDghqukeUAhxvf91jjFw==" workbookSpinCount="100000" lockStructure="1"/>
  <bookViews>
    <workbookView xWindow="-108" yWindow="-108" windowWidth="23256" windowHeight="1245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I10" i="4" s="1"/>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AL10" i="4"/>
  <c r="BB8" i="4"/>
  <c r="AT8" i="4"/>
  <c r="AL8" i="4"/>
  <c r="W8" i="4"/>
  <c r="P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<sst xmlns="http://schemas.openxmlformats.org/spreadsheetml/2006/main" count="233" uniqueCount="117">
  <si>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</si>
  <si>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</si>
  <si>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</si>
  <si>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</si>
  <si>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</si>
  <si>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</si>
  <si>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</si>
  <si>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</si>
  <si>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</si>
  <si>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</si>
  <si>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</si>
  <si>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</si>
  <si>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</si>
  <si>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</si>
  <si>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</si>
  <si>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</si>
  <si>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</si>
  <si>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</si>
  <si>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</si>
  <si>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</si>
  <si>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</si>
  <si>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</si>
  <si>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</si>
  <si>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</si>
  <si>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</si>
  <si>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</si>
  <si>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</si>
  <si>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</si>
  <si>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</si>
  <si>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</si>
  <si>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</si>
  <si>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</si>
  <si>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</si>
  <si>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</si>
  <si>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</si>
  <si>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</si>
  <si>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</si>
  <si>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</si>
  <si>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</si>
  <si>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</si>
  <si>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</si>
  <si>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</si>
  <si>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</si>
  <si>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</si>
  <si>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</si>
  <si>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</si>
  <si>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</si>
  <si>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</si>
  <si>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</si>
  <si>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</si>
  <si>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</si>
  <si>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</si>
  <si>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</si>
  <si>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</si>
  <si>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</si>
  <si>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</si>
  <si>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</si>
  <si>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</si>
  <si>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</si>
  <si>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</si>
  <si>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</si>
  <si>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</si>
  <si>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</si>
  <si>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</si>
  <si>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</si>
  <si>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</si>
  <si>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</si>
  <si>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</si>
  <si>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</si>
  <si>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</si>
  <si>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</si>
  <si>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</si>
  <si>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</si>
  <si>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</si>
  <si>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</si>
  <si>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</si>
  <si>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</si>
  <si>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</si>
  <si>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</si>
  <si>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</si>
  <si>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</si>
  <si>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</si>
  <si>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</si>
  <si>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</si>
  <si>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</si>
  <si>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</si>
  <si>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</si>
  <si>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</si>
  <si>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</si>
  <si>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</si>
  <si>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</si>
  <si>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</si>
  <si>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</si>
  <si>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</si>
  <si>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</si>
  <si>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</si>
  <si>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</si>
  <si>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占冠村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</si>
  <si>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</si>
  <si>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</si>
  <si>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</si>
  <si>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</si>
  <si>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</si>
  <si>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</si>
  <si>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</si>
  <si>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</si>
  <si>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</si>
  <si>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</si>
  <si>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</si>
  <si>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</si>
  <si>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</si>
  <si>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</si>
  <si>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</si>
  <si>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</si>
  <si>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収益的収支比率について、昨年度より上昇しているが低水準であり、料金回収率についても低い値で推移している状況。水道料金が安いことが原因と考えられるため水道料金の見直しを検討する必要がある。
　施設利用率及び有収率については、有収率は昨年度より減少しているが、高い値で推移しているので今後も適切な維持管理を進めていく。</t>
    <rPh sb="1" eb="6">
      <t>シュウエキテキシュウシ</t>
    </rPh>
    <rPh sb="6" eb="8">
      <t>ヒリツ</t>
    </rPh>
    <rPh sb="13" eb="16">
      <t>サクネンド</t>
    </rPh>
    <rPh sb="18" eb="20">
      <t>ジョウショウ</t>
    </rPh>
    <rPh sb="25" eb="28">
      <t>テイスイジュン</t>
    </rPh>
    <rPh sb="32" eb="37">
      <t>リョウキンカイシュウリツ</t>
    </rPh>
    <rPh sb="46" eb="48">
      <t>スイイ</t>
    </rPh>
    <rPh sb="52" eb="54">
      <t>ジョウキョウ</t>
    </rPh>
    <rPh sb="55" eb="57">
      <t>スイドウ</t>
    </rPh>
    <rPh sb="57" eb="59">
      <t>リョウキン</t>
    </rPh>
    <rPh sb="60" eb="61">
      <t>ヤス</t>
    </rPh>
    <rPh sb="65" eb="67">
      <t>ゲンイン</t>
    </rPh>
    <rPh sb="68" eb="69">
      <t>カンガ</t>
    </rPh>
    <rPh sb="75" eb="77">
      <t>スイドウ</t>
    </rPh>
    <rPh sb="77" eb="79">
      <t>リョウキン</t>
    </rPh>
    <rPh sb="80" eb="82">
      <t>ミナオ</t>
    </rPh>
    <rPh sb="84" eb="86">
      <t>ケントウ</t>
    </rPh>
    <rPh sb="88" eb="90">
      <t>ヒツヨウ</t>
    </rPh>
    <rPh sb="96" eb="101">
      <t>シセツリヨウリツ</t>
    </rPh>
    <rPh sb="101" eb="102">
      <t>オヨ</t>
    </rPh>
    <rPh sb="103" eb="105">
      <t>ユウシュウ</t>
    </rPh>
    <rPh sb="105" eb="106">
      <t>リツ</t>
    </rPh>
    <rPh sb="112" eb="115">
      <t>ユウシュウリツ</t>
    </rPh>
    <rPh sb="116" eb="119">
      <t>サクネンド</t>
    </rPh>
    <rPh sb="121" eb="123">
      <t>ゲンショウ</t>
    </rPh>
    <rPh sb="129" eb="130">
      <t>タカ</t>
    </rPh>
    <rPh sb="131" eb="132">
      <t>アタイ</t>
    </rPh>
    <rPh sb="133" eb="135">
      <t>スイイ</t>
    </rPh>
    <rPh sb="141" eb="143">
      <t>コンゴ</t>
    </rPh>
    <rPh sb="144" eb="146">
      <t>テキセツ</t>
    </rPh>
    <rPh sb="147" eb="151">
      <t>イジカンリ</t>
    </rPh>
    <rPh sb="152" eb="153">
      <t>スス</t>
    </rPh>
    <phoneticPr fontId="4"/>
  </si>
  <si>
    <t>　老朽化した水道施設や機器の更新が必要であり、更新事業を実施するための基本計画の策定を進めていく。
　水道管路についても、計画の策定を進めていき水道管路の整備箇所の優先順位を確定し、更新向けた実施計画を進めていく。</t>
    <rPh sb="1" eb="4">
      <t>ロウキュウカ</t>
    </rPh>
    <rPh sb="6" eb="8">
      <t>スイドウ</t>
    </rPh>
    <rPh sb="8" eb="10">
      <t>シセツ</t>
    </rPh>
    <rPh sb="11" eb="13">
      <t>キキ</t>
    </rPh>
    <rPh sb="14" eb="16">
      <t>コウシン</t>
    </rPh>
    <rPh sb="17" eb="19">
      <t>ヒツヨウ</t>
    </rPh>
    <rPh sb="23" eb="27">
      <t>コウシンジギョウ</t>
    </rPh>
    <rPh sb="28" eb="30">
      <t>ジッシ</t>
    </rPh>
    <rPh sb="35" eb="39">
      <t>キホンケイカク</t>
    </rPh>
    <rPh sb="40" eb="42">
      <t>サクテイ</t>
    </rPh>
    <rPh sb="43" eb="44">
      <t>スス</t>
    </rPh>
    <rPh sb="51" eb="53">
      <t>スイドウ</t>
    </rPh>
    <rPh sb="53" eb="55">
      <t>カンロ</t>
    </rPh>
    <rPh sb="61" eb="63">
      <t>ケイカク</t>
    </rPh>
    <rPh sb="64" eb="66">
      <t>サクテイ</t>
    </rPh>
    <rPh sb="67" eb="68">
      <t>スス</t>
    </rPh>
    <rPh sb="72" eb="74">
      <t>スイドウ</t>
    </rPh>
    <rPh sb="74" eb="76">
      <t>カンロ</t>
    </rPh>
    <rPh sb="77" eb="81">
      <t>セイビカショ</t>
    </rPh>
    <rPh sb="82" eb="86">
      <t>ユウセンジュンイ</t>
    </rPh>
    <rPh sb="87" eb="89">
      <t>カクテイ</t>
    </rPh>
    <rPh sb="91" eb="94">
      <t>コウシンム</t>
    </rPh>
    <rPh sb="96" eb="100">
      <t>ジッシケイカク</t>
    </rPh>
    <rPh sb="101" eb="102">
      <t>スス</t>
    </rPh>
    <phoneticPr fontId="4"/>
  </si>
  <si>
    <t>　料金回収率が低く、給水収益では賄えないので一般会計繰入金で収入を補填していることが原因として考えられるため適切な料金収入の確保が求められる。
　老朽化については、更新事業の実施に向けて水道管路、施設や機器の実施計画の策定を進めていき安定した水源の確保と水道の供給に努めていく。</t>
    <rPh sb="1" eb="5">
      <t>リョウキンカイシュウ</t>
    </rPh>
    <rPh sb="5" eb="6">
      <t>リツ</t>
    </rPh>
    <rPh sb="7" eb="8">
      <t>ヒク</t>
    </rPh>
    <rPh sb="10" eb="14">
      <t>キュウスイシュウエキ</t>
    </rPh>
    <rPh sb="16" eb="17">
      <t>マカナ</t>
    </rPh>
    <rPh sb="22" eb="26">
      <t>イッパンカイケイ</t>
    </rPh>
    <rPh sb="26" eb="29">
      <t>クリイレキン</t>
    </rPh>
    <rPh sb="30" eb="32">
      <t>シュウニュウ</t>
    </rPh>
    <rPh sb="33" eb="35">
      <t>ホテン</t>
    </rPh>
    <rPh sb="42" eb="44">
      <t>ゲンイン</t>
    </rPh>
    <rPh sb="47" eb="48">
      <t>カンガ</t>
    </rPh>
    <rPh sb="54" eb="56">
      <t>テキセツ</t>
    </rPh>
    <rPh sb="57" eb="61">
      <t>リョウキンシュウニュウ</t>
    </rPh>
    <rPh sb="62" eb="64">
      <t>カクホ</t>
    </rPh>
    <rPh sb="65" eb="66">
      <t>モト</t>
    </rPh>
    <rPh sb="73" eb="76">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</si>
</sst>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7E-45F2-B646-BB3680D5F2F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A77E-45F2-B646-BB3680D5F2F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65.5</c:v>
                </c:pt>
                <c:pt idx="1">
                  <c:v>51.35</c:v>
                </c:pt>
                <c:pt idx="2">
                  <c:v>55.67</c:v>
                </c:pt>
                <c:pt idx="3">
                  <c:v>61.12</c:v>
                </c:pt>
                <c:pt idx="4">
                  <c:v>63.49</c:v>
                </c:pt>
              </c:numCache>
            </c:numRef>
          </c:val>
          <c:extLst>
            <c:ext xmlns:c16="http://schemas.microsoft.com/office/drawing/2014/chart" uri="{C3380CC4-5D6E-409C-BE32-E72D297353CC}">
              <c16:uniqueId val="{00000000-F2E2-4262-8D1C-89030A71EED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F2E2-4262-8D1C-89030A71EED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91.46</c:v>
                </c:pt>
                <c:pt idx="1">
                  <c:v>92.27</c:v>
                </c:pt>
                <c:pt idx="2">
                  <c:v>96.15</c:v>
                </c:pt>
                <c:pt idx="3">
                  <c:v>95.47</c:v>
                </c:pt>
                <c:pt idx="4">
                  <c:v>94.98</c:v>
                </c:pt>
              </c:numCache>
            </c:numRef>
          </c:val>
          <c:extLst>
            <c:ext xmlns:c16="http://schemas.microsoft.com/office/drawing/2014/chart" uri="{C3380CC4-5D6E-409C-BE32-E72D297353CC}">
              <c16:uniqueId val="{00000000-B002-4437-A885-31311D792B0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B002-4437-A885-31311D792B0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67.33</c:v>
                </c:pt>
                <c:pt idx="1">
                  <c:v>61.31</c:v>
                </c:pt>
                <c:pt idx="2">
                  <c:v>57.31</c:v>
                </c:pt>
                <c:pt idx="3">
                  <c:v>58.46</c:v>
                </c:pt>
                <c:pt idx="4">
                  <c:v>68.88</c:v>
                </c:pt>
              </c:numCache>
            </c:numRef>
          </c:val>
          <c:extLst>
            <c:ext xmlns:c16="http://schemas.microsoft.com/office/drawing/2014/chart" uri="{C3380CC4-5D6E-409C-BE32-E72D297353CC}">
              <c16:uniqueId val="{00000000-4F88-42D4-B59F-805C0F6787B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4F88-42D4-B59F-805C0F6787B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B1-46F1-B4A2-D2C46E31005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B1-46F1-B4A2-D2C46E31005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75-46B1-8B43-2F040C3AE0A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75-46B1-8B43-2F040C3AE0A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44-421E-9FB2-99FF5E64294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44-421E-9FB2-99FF5E64294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4D-40DA-A9F7-7AFF5E0857A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4D-40DA-A9F7-7AFF5E0857A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1867.34</c:v>
                </c:pt>
                <c:pt idx="1">
                  <c:v>1953.15</c:v>
                </c:pt>
                <c:pt idx="2">
                  <c:v>1806.81</c:v>
                </c:pt>
                <c:pt idx="3">
                  <c:v>1629.16</c:v>
                </c:pt>
                <c:pt idx="4">
                  <c:v>1492.05</c:v>
                </c:pt>
              </c:numCache>
            </c:numRef>
          </c:val>
          <c:extLst>
            <c:ext xmlns:c16="http://schemas.microsoft.com/office/drawing/2014/chart" uri="{C3380CC4-5D6E-409C-BE32-E72D297353CC}">
              <c16:uniqueId val="{00000000-67EB-47AC-BC44-582204DCB57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67EB-47AC-BC44-582204DCB57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29.43</c:v>
                </c:pt>
                <c:pt idx="1">
                  <c:v>25.44</c:v>
                </c:pt>
                <c:pt idx="2">
                  <c:v>25.56</c:v>
                </c:pt>
                <c:pt idx="3">
                  <c:v>24.69</c:v>
                </c:pt>
                <c:pt idx="4">
                  <c:v>24.47</c:v>
                </c:pt>
              </c:numCache>
            </c:numRef>
          </c:val>
          <c:extLst>
            <c:ext xmlns:c16="http://schemas.microsoft.com/office/drawing/2014/chart" uri="{C3380CC4-5D6E-409C-BE32-E72D297353CC}">
              <c16:uniqueId val="{00000000-647E-4C5C-A771-4B71C501364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647E-4C5C-A771-4B71C501364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114.42</c:v>
                </c:pt>
                <c:pt idx="1">
                  <c:v>158.01</c:v>
                </c:pt>
                <c:pt idx="2">
                  <c:v>142.38999999999999</c:v>
                </c:pt>
                <c:pt idx="3">
                  <c:v>140.6</c:v>
                </c:pt>
                <c:pt idx="4">
                  <c:v>132.55000000000001</c:v>
                </c:pt>
              </c:numCache>
            </c:numRef>
          </c:val>
          <c:extLst>
            <c:ext xmlns:c16="http://schemas.microsoft.com/office/drawing/2014/chart" uri="{C3380CC4-5D6E-409C-BE32-E72D297353CC}">
              <c16:uniqueId val="{00000000-730B-49A5-B7E0-ECA90050C5A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730B-49A5-B7E0-ECA90050C5A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北海道　占冠村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1591</v>
      </c>
      <c r="AM8" s="54"/>
      <c r="AN8" s="54"/>
      <c r="AO8" s="54"/>
      <c r="AP8" s="54"/>
      <c r="AQ8" s="54"/>
      <c r="AR8" s="54"/>
      <c r="AS8" s="54"/>
      <c r="AT8" s="44">
        <f>データ!$S$6</f>
        <v>571.41</v>
      </c>
      <c r="AU8" s="44"/>
      <c r="AV8" s="44"/>
      <c r="AW8" s="44"/>
      <c r="AX8" s="44"/>
      <c r="AY8" s="44"/>
      <c r="AZ8" s="44"/>
      <c r="BA8" s="44"/>
      <c r="BB8" s="44">
        <f>データ!$T$6</f>
        <v>2.78</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72.66</v>
      </c>
      <c r="Q10" s="44"/>
      <c r="R10" s="44"/>
      <c r="S10" s="44"/>
      <c r="T10" s="44"/>
      <c r="U10" s="44"/>
      <c r="V10" s="44"/>
      <c r="W10" s="54">
        <f>データ!$Q$6</f>
        <v>2070</v>
      </c>
      <c r="X10" s="54"/>
      <c r="Y10" s="54"/>
      <c r="Z10" s="54"/>
      <c r="AA10" s="54"/>
      <c r="AB10" s="54"/>
      <c r="AC10" s="54"/>
      <c r="AD10" s="2"/>
      <c r="AE10" s="2"/>
      <c r="AF10" s="2"/>
      <c r="AG10" s="2"/>
      <c r="AH10" s="2"/>
      <c r="AI10" s="2"/>
      <c r="AJ10" s="2"/>
      <c r="AK10" s="2"/>
      <c r="AL10" s="54">
        <f>データ!$U$6</f>
        <v>1087</v>
      </c>
      <c r="AM10" s="54"/>
      <c r="AN10" s="54"/>
      <c r="AO10" s="54"/>
      <c r="AP10" s="54"/>
      <c r="AQ10" s="54"/>
      <c r="AR10" s="54"/>
      <c r="AS10" s="54"/>
      <c r="AT10" s="44">
        <f>データ!$V$6</f>
        <v>0.45</v>
      </c>
      <c r="AU10" s="44"/>
      <c r="AV10" s="44"/>
      <c r="AW10" s="44"/>
      <c r="AX10" s="44"/>
      <c r="AY10" s="44"/>
      <c r="AZ10" s="44"/>
      <c r="BA10" s="44"/>
      <c r="BB10" s="44">
        <f>データ!$W$6</f>
        <v>2415.56</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4PBzfWjg8IMQpwgIKfqJ3X1Ky6ER1C7DQ1xSYQwcO19XUbavVbXqLRnZcZfB5SaRtpcETsZZjC6U/s3reBJ6Wg==" saltValue="FrOcm2B65ESUTaFejiFJh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2023</v>
      </c>
      <c r="C6" s="20">
        <f t="shared" ref="C6:W6" si="3">C7</f>
        <v>14630</v>
      </c>
      <c r="D6" s="20">
        <f t="shared" si="3"/>
        <v>47</v>
      </c>
      <c r="E6" s="20">
        <f t="shared" si="3"/>
        <v>1</v>
      </c>
      <c r="F6" s="20">
        <f t="shared" si="3"/>
        <v>0</v>
      </c>
      <c r="G6" s="20">
        <f t="shared" si="3"/>
        <v>0</v>
      </c>
      <c r="H6" s="20" t="str">
        <f t="shared" si="3"/>
        <v>北海道　占冠村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72.66</v>
      </c>
      <c r="Q6" s="21">
        <f t="shared" si="3"/>
        <v>2070</v>
      </c>
      <c r="R6" s="21">
        <f t="shared" si="3"/>
        <v>1591</v>
      </c>
      <c r="S6" s="21">
        <f t="shared" si="3"/>
        <v>571.41</v>
      </c>
      <c r="T6" s="21">
        <f t="shared" si="3"/>
        <v>2.78</v>
      </c>
      <c r="U6" s="21">
        <f t="shared" si="3"/>
        <v>1087</v>
      </c>
      <c r="V6" s="21">
        <f t="shared" si="3"/>
        <v>0.45</v>
      </c>
      <c r="W6" s="21">
        <f t="shared" si="3"/>
        <v>2415.56</v>
      </c>
      <c r="X6" s="22">
        <f>IF(X7="",NA(),X7)</f>
        <v>67.33</v>
      </c>
      <c r="Y6" s="22">
        <f t="shared" ref="Y6:AG6" si="4">IF(Y7="",NA(),Y7)</f>
        <v>61.31</v>
      </c>
      <c r="Z6" s="22">
        <f t="shared" si="4"/>
        <v>57.31</v>
      </c>
      <c r="AA6" s="22">
        <f t="shared" si="4"/>
        <v>58.46</v>
      </c>
      <c r="AB6" s="22">
        <f t="shared" si="4"/>
        <v>68.88</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1867.34</v>
      </c>
      <c r="BF6" s="22">
        <f t="shared" ref="BF6:BN6" si="7">IF(BF7="",NA(),BF7)</f>
        <v>1953.15</v>
      </c>
      <c r="BG6" s="22">
        <f t="shared" si="7"/>
        <v>1806.81</v>
      </c>
      <c r="BH6" s="22">
        <f t="shared" si="7"/>
        <v>1629.16</v>
      </c>
      <c r="BI6" s="22">
        <f t="shared" si="7"/>
        <v>1492.05</v>
      </c>
      <c r="BJ6" s="22">
        <f t="shared" si="7"/>
        <v>1183.92</v>
      </c>
      <c r="BK6" s="22">
        <f t="shared" si="7"/>
        <v>1128.72</v>
      </c>
      <c r="BL6" s="22">
        <f t="shared" si="7"/>
        <v>1125.25</v>
      </c>
      <c r="BM6" s="22">
        <f t="shared" si="7"/>
        <v>1157.05</v>
      </c>
      <c r="BN6" s="22">
        <f t="shared" si="7"/>
        <v>1228.8</v>
      </c>
      <c r="BO6" s="21" t="str">
        <f>IF(BO7="","",IF(BO7="-","【-】","【"&amp;SUBSTITUTE(TEXT(BO7,"#,##0.00"),"-","△")&amp;"】"))</f>
        <v>【1,045.20】</v>
      </c>
      <c r="BP6" s="22">
        <f>IF(BP7="",NA(),BP7)</f>
        <v>29.43</v>
      </c>
      <c r="BQ6" s="22">
        <f t="shared" ref="BQ6:BY6" si="8">IF(BQ7="",NA(),BQ7)</f>
        <v>25.44</v>
      </c>
      <c r="BR6" s="22">
        <f t="shared" si="8"/>
        <v>25.56</v>
      </c>
      <c r="BS6" s="22">
        <f t="shared" si="8"/>
        <v>24.69</v>
      </c>
      <c r="BT6" s="22">
        <f t="shared" si="8"/>
        <v>24.47</v>
      </c>
      <c r="BU6" s="22">
        <f t="shared" si="8"/>
        <v>42.5</v>
      </c>
      <c r="BV6" s="22">
        <f t="shared" si="8"/>
        <v>41.84</v>
      </c>
      <c r="BW6" s="22">
        <f t="shared" si="8"/>
        <v>41.44</v>
      </c>
      <c r="BX6" s="22">
        <f t="shared" si="8"/>
        <v>37.65</v>
      </c>
      <c r="BY6" s="22">
        <f t="shared" si="8"/>
        <v>37.31</v>
      </c>
      <c r="BZ6" s="21" t="str">
        <f>IF(BZ7="","",IF(BZ7="-","【-】","【"&amp;SUBSTITUTE(TEXT(BZ7,"#,##0.00"),"-","△")&amp;"】"))</f>
        <v>【49.51】</v>
      </c>
      <c r="CA6" s="22">
        <f>IF(CA7="",NA(),CA7)</f>
        <v>114.42</v>
      </c>
      <c r="CB6" s="22">
        <f t="shared" ref="CB6:CJ6" si="9">IF(CB7="",NA(),CB7)</f>
        <v>158.01</v>
      </c>
      <c r="CC6" s="22">
        <f t="shared" si="9"/>
        <v>142.38999999999999</v>
      </c>
      <c r="CD6" s="22">
        <f t="shared" si="9"/>
        <v>140.6</v>
      </c>
      <c r="CE6" s="22">
        <f t="shared" si="9"/>
        <v>132.55000000000001</v>
      </c>
      <c r="CF6" s="22">
        <f t="shared" si="9"/>
        <v>377.72</v>
      </c>
      <c r="CG6" s="22">
        <f t="shared" si="9"/>
        <v>390.47</v>
      </c>
      <c r="CH6" s="22">
        <f t="shared" si="9"/>
        <v>403.61</v>
      </c>
      <c r="CI6" s="22">
        <f t="shared" si="9"/>
        <v>442.82</v>
      </c>
      <c r="CJ6" s="22">
        <f t="shared" si="9"/>
        <v>425.76</v>
      </c>
      <c r="CK6" s="21" t="str">
        <f>IF(CK7="","",IF(CK7="-","【-】","【"&amp;SUBSTITUTE(TEXT(CK7,"#,##0.00"),"-","△")&amp;"】"))</f>
        <v>【317.14】</v>
      </c>
      <c r="CL6" s="22">
        <f>IF(CL7="",NA(),CL7)</f>
        <v>65.5</v>
      </c>
      <c r="CM6" s="22">
        <f t="shared" ref="CM6:CU6" si="10">IF(CM7="",NA(),CM7)</f>
        <v>51.35</v>
      </c>
      <c r="CN6" s="22">
        <f t="shared" si="10"/>
        <v>55.67</v>
      </c>
      <c r="CO6" s="22">
        <f t="shared" si="10"/>
        <v>61.12</v>
      </c>
      <c r="CP6" s="22">
        <f t="shared" si="10"/>
        <v>63.49</v>
      </c>
      <c r="CQ6" s="22">
        <f t="shared" si="10"/>
        <v>48.01</v>
      </c>
      <c r="CR6" s="22">
        <f t="shared" si="10"/>
        <v>49.08</v>
      </c>
      <c r="CS6" s="22">
        <f t="shared" si="10"/>
        <v>51.46</v>
      </c>
      <c r="CT6" s="22">
        <f t="shared" si="10"/>
        <v>51.84</v>
      </c>
      <c r="CU6" s="22">
        <f t="shared" si="10"/>
        <v>52.34</v>
      </c>
      <c r="CV6" s="21" t="str">
        <f>IF(CV7="","",IF(CV7="-","【-】","【"&amp;SUBSTITUTE(TEXT(CV7,"#,##0.00"),"-","△")&amp;"】"))</f>
        <v>【55.00】</v>
      </c>
      <c r="CW6" s="22">
        <f>IF(CW7="",NA(),CW7)</f>
        <v>91.46</v>
      </c>
      <c r="CX6" s="22">
        <f t="shared" ref="CX6:DF6" si="11">IF(CX7="",NA(),CX7)</f>
        <v>92.27</v>
      </c>
      <c r="CY6" s="22">
        <f t="shared" si="11"/>
        <v>96.15</v>
      </c>
      <c r="CZ6" s="22">
        <f t="shared" si="11"/>
        <v>95.47</v>
      </c>
      <c r="DA6" s="22">
        <f t="shared" si="11"/>
        <v>94.98</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14630</v>
      </c>
      <c r="D7" s="24">
        <v>47</v>
      </c>
      <c r="E7" s="24">
        <v>1</v>
      </c>
      <c r="F7" s="24">
        <v>0</v>
      </c>
      <c r="G7" s="24">
        <v>0</v>
      </c>
      <c r="H7" s="24" t="s">
        <v>97</v>
      </c>
      <c r="I7" s="24" t="s">
        <v>98</v>
      </c>
      <c r="J7" s="24" t="s">
        <v>99</v>
      </c>
      <c r="K7" s="24" t="s">
        <v>100</v>
      </c>
      <c r="L7" s="24" t="s">
        <v>101</v>
      </c>
      <c r="M7" s="24" t="s">
        <v>102</v>
      </c>
      <c r="N7" s="25" t="s">
        <v>103</v>
      </c>
      <c r="O7" s="25" t="s">
        <v>104</v>
      </c>
      <c r="P7" s="25">
        <v>72.66</v>
      </c>
      <c r="Q7" s="25">
        <v>2070</v>
      </c>
      <c r="R7" s="25">
        <v>1591</v>
      </c>
      <c r="S7" s="25">
        <v>571.41</v>
      </c>
      <c r="T7" s="25">
        <v>2.78</v>
      </c>
      <c r="U7" s="25">
        <v>1087</v>
      </c>
      <c r="V7" s="25">
        <v>0.45</v>
      </c>
      <c r="W7" s="25">
        <v>2415.56</v>
      </c>
      <c r="X7" s="25">
        <v>67.33</v>
      </c>
      <c r="Y7" s="25">
        <v>61.31</v>
      </c>
      <c r="Z7" s="25">
        <v>57.31</v>
      </c>
      <c r="AA7" s="25">
        <v>58.46</v>
      </c>
      <c r="AB7" s="25">
        <v>68.88</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1867.34</v>
      </c>
      <c r="BF7" s="25">
        <v>1953.15</v>
      </c>
      <c r="BG7" s="25">
        <v>1806.81</v>
      </c>
      <c r="BH7" s="25">
        <v>1629.16</v>
      </c>
      <c r="BI7" s="25">
        <v>1492.05</v>
      </c>
      <c r="BJ7" s="25">
        <v>1183.92</v>
      </c>
      <c r="BK7" s="25">
        <v>1128.72</v>
      </c>
      <c r="BL7" s="25">
        <v>1125.25</v>
      </c>
      <c r="BM7" s="25">
        <v>1157.05</v>
      </c>
      <c r="BN7" s="25">
        <v>1228.8</v>
      </c>
      <c r="BO7" s="25">
        <v>1045.2</v>
      </c>
      <c r="BP7" s="25">
        <v>29.43</v>
      </c>
      <c r="BQ7" s="25">
        <v>25.44</v>
      </c>
      <c r="BR7" s="25">
        <v>25.56</v>
      </c>
      <c r="BS7" s="25">
        <v>24.69</v>
      </c>
      <c r="BT7" s="25">
        <v>24.47</v>
      </c>
      <c r="BU7" s="25">
        <v>42.5</v>
      </c>
      <c r="BV7" s="25">
        <v>41.84</v>
      </c>
      <c r="BW7" s="25">
        <v>41.44</v>
      </c>
      <c r="BX7" s="25">
        <v>37.65</v>
      </c>
      <c r="BY7" s="25">
        <v>37.31</v>
      </c>
      <c r="BZ7" s="25">
        <v>49.51</v>
      </c>
      <c r="CA7" s="25">
        <v>114.42</v>
      </c>
      <c r="CB7" s="25">
        <v>158.01</v>
      </c>
      <c r="CC7" s="25">
        <v>142.38999999999999</v>
      </c>
      <c r="CD7" s="25">
        <v>140.6</v>
      </c>
      <c r="CE7" s="25">
        <v>132.55000000000001</v>
      </c>
      <c r="CF7" s="25">
        <v>377.72</v>
      </c>
      <c r="CG7" s="25">
        <v>390.47</v>
      </c>
      <c r="CH7" s="25">
        <v>403.61</v>
      </c>
      <c r="CI7" s="25">
        <v>442.82</v>
      </c>
      <c r="CJ7" s="25">
        <v>425.76</v>
      </c>
      <c r="CK7" s="25">
        <v>317.14</v>
      </c>
      <c r="CL7" s="25">
        <v>65.5</v>
      </c>
      <c r="CM7" s="25">
        <v>51.35</v>
      </c>
      <c r="CN7" s="25">
        <v>55.67</v>
      </c>
      <c r="CO7" s="25">
        <v>61.12</v>
      </c>
      <c r="CP7" s="25">
        <v>63.49</v>
      </c>
      <c r="CQ7" s="25">
        <v>48.01</v>
      </c>
      <c r="CR7" s="25">
        <v>49.08</v>
      </c>
      <c r="CS7" s="25">
        <v>51.46</v>
      </c>
      <c r="CT7" s="25">
        <v>51.84</v>
      </c>
      <c r="CU7" s="25">
        <v>52.34</v>
      </c>
      <c r="CV7" s="25">
        <v>55</v>
      </c>
      <c r="CW7" s="25">
        <v>91.46</v>
      </c>
      <c r="CX7" s="25">
        <v>92.27</v>
      </c>
      <c r="CY7" s="25">
        <v>96.15</v>
      </c>
      <c r="CZ7" s="25">
        <v>95.47</v>
      </c>
      <c r="DA7" s="25">
        <v>94.98</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110</v>
      </c>
    </row>
    <row r="12" spans="1:144" x14ac:dyDescent="0.2">
      <c r="B12">
        <v>1</v>
      </c>
      <c r="C12">
        <v>1</v>
      </c>
      <c r="D12">
        <v>1</v>
      </c>
      <c r="E12">
        <v>1</v>
      </c>
      <c r="F12">
        <v>1</v>
      </c>
      <c r="G12" t="s">
        <v>111</v>
      </c>
    </row>
    <row r="13" spans="1:144" x14ac:dyDescent="0.2">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侑樹</cp:lastModifiedBy>
  <dcterms:created xsi:type="dcterms:W3CDTF">2025-01-24T06:38:53Z</dcterms:created>
  <dcterms:modified xsi:type="dcterms:W3CDTF">2025-01-31T00:03:34Z</dcterms:modified>
  <cp:category/>
</cp:coreProperties>
</file>