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99_その他共有フォルダから移行\市町村係\06公営企業\R05年度\02照会\R060117_【2.2〆】公営企業に係る経営比較分析表（令和４年度決算）の分析等について\05 確認\03 回答（2.20〆）\16 占冠村！\"/>
    </mc:Choice>
  </mc:AlternateContent>
  <workbookProtection workbookAlgorithmName="SHA-512" workbookHashValue="kJdHP4evWVS5m6iM5HGXFY5n8/BqQeqXTL7g38ia+2ULYuHeA9Egd7LZ1RW47G5qXZsKmzLG/q5Ii9L6HvM04A==" workbookSaltValue="Lhxg1F8mEP2tOC9k29S5cw==" workbookSpinCount="100000" lockStructure="1"/>
  <bookViews>
    <workbookView xWindow="0" yWindow="0" windowWidth="15360" windowHeight="76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<sst xmlns="http://schemas.openxmlformats.org/spreadsheetml/2006/main" count="233" uniqueCount="117">
  <si>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</si>
  <si>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</si>
  <si>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</si>
  <si>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</si>
  <si>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</si>
  <si>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</si>
  <si>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</si>
  <si>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</si>
  <si>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</si>
  <si>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</si>
  <si>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</si>
  <si>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</si>
  <si>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</si>
  <si>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</si>
  <si>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</si>
  <si>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</si>
  <si>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</si>
  <si>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</si>
  <si>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</si>
  <si>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</si>
  <si>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</si>
  <si>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</si>
  <si>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</si>
  <si>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</si>
  <si>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</si>
  <si>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</si>
  <si>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</si>
  <si>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</si>
  <si>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</si>
  <si>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</si>
  <si>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</si>
  <si>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</si>
  <si>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</si>
  <si>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</si>
  <si>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</si>
  <si>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</si>
  <si>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</si>
  <si>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</si>
  <si>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</si>
  <si>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</si>
  <si>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</si>
  <si>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</si>
  <si>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</si>
  <si>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</si>
  <si>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</si>
  <si>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</si>
  <si>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</si>
  <si>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</si>
  <si>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</si>
  <si>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</si>
  <si>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</si>
  <si>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</si>
  <si>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</si>
  <si>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</si>
  <si>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</si>
  <si>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</si>
  <si>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</si>
  <si>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</si>
  <si>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</si>
  <si>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</si>
  <si>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</si>
  <si>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</si>
  <si>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</si>
  <si>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</si>
  <si>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</si>
  <si>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</si>
  <si>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</si>
  <si>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</si>
  <si>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</si>
  <si>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</si>
  <si>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</si>
  <si>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</si>
  <si>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</si>
  <si>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</si>
  <si>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</si>
  <si>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</si>
  <si>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</si>
  <si>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</si>
  <si>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</si>
  <si>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</si>
  <si>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</si>
  <si>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</si>
  <si>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</si>
  <si>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</si>
  <si>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</si>
  <si>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</si>
  <si>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</si>
  <si>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</si>
  <si>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</si>
  <si>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</si>
  <si>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</si>
  <si>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</si>
  <si>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</si>
  <si>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</si>
  <si>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</si>
  <si>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</si>
  <si>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占冠村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</si>
  <si>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</si>
  <si>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</si>
  <si>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</si>
  <si>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</si>
  <si>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</si>
  <si>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</si>
  <si>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</si>
  <si>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</si>
  <si>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</si>
  <si>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</si>
  <si>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</si>
  <si>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</si>
  <si>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</si>
  <si>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</si>
  <si>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</si>
  <si>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</si>
  <si>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</si>
  <si>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2027年に老朽化管路が発生し始めるので、それまでに計画を立てて更新を進するための準備を行っていく。水道施設及び水源池についても、老朽化が進んでいるので併せて計画を立てて随時更新をしていく。</t>
    <rPh sb="4" eb="5">
      <t>ネン</t>
    </rPh>
    <rPh sb="6" eb="9">
      <t>ロウキュウカ</t>
    </rPh>
    <rPh sb="9" eb="11">
      <t>カンロ</t>
    </rPh>
    <rPh sb="12" eb="14">
      <t>ハッセイ</t>
    </rPh>
    <rPh sb="15" eb="16">
      <t>ハジ</t>
    </rPh>
    <rPh sb="26" eb="28">
      <t>ケイカク</t>
    </rPh>
    <rPh sb="29" eb="30">
      <t>タ</t>
    </rPh>
    <rPh sb="32" eb="34">
      <t>コウシン</t>
    </rPh>
    <rPh sb="35" eb="36">
      <t>スス</t>
    </rPh>
    <rPh sb="41" eb="43">
      <t>ジュンビ</t>
    </rPh>
    <rPh sb="44" eb="45">
      <t>オコナ</t>
    </rPh>
    <rPh sb="50" eb="52">
      <t>スイドウ</t>
    </rPh>
    <rPh sb="52" eb="54">
      <t>シセツ</t>
    </rPh>
    <rPh sb="54" eb="55">
      <t>オヨ</t>
    </rPh>
    <rPh sb="56" eb="58">
      <t>スイゲン</t>
    </rPh>
    <rPh sb="58" eb="59">
      <t>イケ</t>
    </rPh>
    <rPh sb="65" eb="68">
      <t>ロウキュウカ</t>
    </rPh>
    <rPh sb="69" eb="70">
      <t>スス</t>
    </rPh>
    <rPh sb="76" eb="77">
      <t>アワ</t>
    </rPh>
    <rPh sb="79" eb="81">
      <t>ケイカク</t>
    </rPh>
    <rPh sb="82" eb="83">
      <t>タ</t>
    </rPh>
    <rPh sb="85" eb="87">
      <t>ズイジ</t>
    </rPh>
    <rPh sb="87" eb="89">
      <t>コウシン</t>
    </rPh>
    <phoneticPr fontId="4"/>
  </si>
  <si>
    <t>令和6年度4月から公営企業会計に移行するので、事前知識の習得及び業務支援を仰ぎ進めていく。夏場、工場の給水量が増加する際に現在の取水量では足りなくなるので今後取水地点の変更及び取水量の増加を計画し、安定した水道の供給を維持していく。</t>
    <rPh sb="0" eb="2">
      <t>レイワ</t>
    </rPh>
    <rPh sb="3" eb="5">
      <t>ネンド</t>
    </rPh>
    <rPh sb="6" eb="7">
      <t>ツキ</t>
    </rPh>
    <rPh sb="9" eb="11">
      <t>コウエイ</t>
    </rPh>
    <rPh sb="11" eb="13">
      <t>キギョウ</t>
    </rPh>
    <rPh sb="13" eb="15">
      <t>カイケイ</t>
    </rPh>
    <rPh sb="16" eb="18">
      <t>イコウ</t>
    </rPh>
    <rPh sb="23" eb="25">
      <t>ジゼン</t>
    </rPh>
    <rPh sb="25" eb="27">
      <t>チシキ</t>
    </rPh>
    <rPh sb="28" eb="30">
      <t>シュウトク</t>
    </rPh>
    <rPh sb="30" eb="31">
      <t>オヨ</t>
    </rPh>
    <rPh sb="32" eb="34">
      <t>ギョウム</t>
    </rPh>
    <rPh sb="34" eb="36">
      <t>シエン</t>
    </rPh>
    <rPh sb="37" eb="38">
      <t>アオ</t>
    </rPh>
    <rPh sb="39" eb="40">
      <t>スス</t>
    </rPh>
    <rPh sb="45" eb="47">
      <t>ナツバ</t>
    </rPh>
    <rPh sb="48" eb="50">
      <t>コウジョウ</t>
    </rPh>
    <rPh sb="51" eb="53">
      <t>キュウスイ</t>
    </rPh>
    <rPh sb="53" eb="54">
      <t>リョウ</t>
    </rPh>
    <rPh sb="55" eb="57">
      <t>ゾウカ</t>
    </rPh>
    <rPh sb="59" eb="60">
      <t>サイ</t>
    </rPh>
    <rPh sb="61" eb="63">
      <t>ゲンザイ</t>
    </rPh>
    <rPh sb="64" eb="66">
      <t>シュスイ</t>
    </rPh>
    <rPh sb="66" eb="67">
      <t>リョウ</t>
    </rPh>
    <rPh sb="69" eb="70">
      <t>タ</t>
    </rPh>
    <rPh sb="77" eb="79">
      <t>コンゴ</t>
    </rPh>
    <rPh sb="79" eb="81">
      <t>シュスイ</t>
    </rPh>
    <rPh sb="81" eb="83">
      <t>チテン</t>
    </rPh>
    <rPh sb="84" eb="86">
      <t>ヘンコウ</t>
    </rPh>
    <rPh sb="86" eb="87">
      <t>オヨ</t>
    </rPh>
    <rPh sb="88" eb="90">
      <t>シュスイ</t>
    </rPh>
    <rPh sb="90" eb="91">
      <t>リョウ</t>
    </rPh>
    <rPh sb="92" eb="94">
      <t>ゾウカ</t>
    </rPh>
    <rPh sb="95" eb="97">
      <t>ケイカク</t>
    </rPh>
    <rPh sb="99" eb="101">
      <t>アンテイ</t>
    </rPh>
    <rPh sb="103" eb="105">
      <t>スイドウ</t>
    </rPh>
    <rPh sb="106" eb="108">
      <t>キョウキュウ</t>
    </rPh>
    <rPh sb="109" eb="111">
      <t>イジ</t>
    </rPh>
    <phoneticPr fontId="4"/>
  </si>
  <si>
    <t>企業債残高対給水収益比率については、機械電気更新工事が完了したため減少傾向にあるが、公営企業会計適用債の元金、利子の償還が始まってくるので今後増加することが予想される。料金回収率が低い原因として、水道料金が安いことが考えられ、不足分については一般会計繰入金で賄っている状況。今後、料金改定も検討しなければならない。</t>
    <rPh sb="0" eb="2">
      <t>キギョウ</t>
    </rPh>
    <rPh sb="2" eb="3">
      <t>サイ</t>
    </rPh>
    <rPh sb="3" eb="5">
      <t>ザンダカ</t>
    </rPh>
    <rPh sb="5" eb="6">
      <t>タイ</t>
    </rPh>
    <rPh sb="6" eb="8">
      <t>キュウスイ</t>
    </rPh>
    <rPh sb="8" eb="10">
      <t>シュウエキ</t>
    </rPh>
    <rPh sb="10" eb="12">
      <t>ヒリツ</t>
    </rPh>
    <rPh sb="18" eb="20">
      <t>キカイ</t>
    </rPh>
    <rPh sb="20" eb="22">
      <t>デンキ</t>
    </rPh>
    <rPh sb="22" eb="24">
      <t>コウシン</t>
    </rPh>
    <rPh sb="24" eb="26">
      <t>コウジ</t>
    </rPh>
    <rPh sb="27" eb="29">
      <t>カンリョウ</t>
    </rPh>
    <rPh sb="33" eb="35">
      <t>ゲンショウ</t>
    </rPh>
    <rPh sb="35" eb="37">
      <t>ケイコウ</t>
    </rPh>
    <rPh sb="42" eb="44">
      <t>コウエイ</t>
    </rPh>
    <rPh sb="44" eb="46">
      <t>キギョウ</t>
    </rPh>
    <rPh sb="46" eb="48">
      <t>カイケイ</t>
    </rPh>
    <rPh sb="48" eb="50">
      <t>テキヨウ</t>
    </rPh>
    <rPh sb="50" eb="51">
      <t>サイ</t>
    </rPh>
    <rPh sb="52" eb="54">
      <t>ガンキン</t>
    </rPh>
    <rPh sb="55" eb="57">
      <t>リシ</t>
    </rPh>
    <rPh sb="58" eb="60">
      <t>ショウカン</t>
    </rPh>
    <rPh sb="61" eb="62">
      <t>ハジ</t>
    </rPh>
    <rPh sb="69" eb="71">
      <t>コンゴ</t>
    </rPh>
    <rPh sb="71" eb="73">
      <t>ゾウカ</t>
    </rPh>
    <rPh sb="78" eb="80">
      <t>ヨソウ</t>
    </rPh>
    <rPh sb="84" eb="86">
      <t>リョウキン</t>
    </rPh>
    <rPh sb="86" eb="88">
      <t>カイシュウ</t>
    </rPh>
    <rPh sb="88" eb="89">
      <t>リツ</t>
    </rPh>
    <rPh sb="90" eb="91">
      <t>ヒク</t>
    </rPh>
    <rPh sb="92" eb="94">
      <t>ゲンイン</t>
    </rPh>
    <rPh sb="98" eb="100">
      <t>スイドウ</t>
    </rPh>
    <rPh sb="100" eb="102">
      <t>リョウキン</t>
    </rPh>
    <rPh sb="103" eb="104">
      <t>ヤス</t>
    </rPh>
    <rPh sb="108" eb="109">
      <t>カンガ</t>
    </rPh>
    <rPh sb="113" eb="116">
      <t>フソクブン</t>
    </rPh>
    <rPh sb="121" eb="123">
      <t>イッパン</t>
    </rPh>
    <rPh sb="123" eb="125">
      <t>カイケイ</t>
    </rPh>
    <rPh sb="125" eb="127">
      <t>クリイレ</t>
    </rPh>
    <rPh sb="127" eb="128">
      <t>キン</t>
    </rPh>
    <rPh sb="129" eb="130">
      <t>マカナ</t>
    </rPh>
    <rPh sb="134" eb="136">
      <t>ジョウキョウ</t>
    </rPh>
    <rPh sb="137" eb="139">
      <t>コンゴ</t>
    </rPh>
    <rPh sb="140" eb="142">
      <t>リョウキン</t>
    </rPh>
    <rPh sb="142" eb="144">
      <t>カイテイ</t>
    </rPh>
    <rPh sb="145" eb="14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</si>
</sst>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EE-4770-93D5-55CD006F069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E5EE-4770-93D5-55CD006F069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63.96</c:v>
                </c:pt>
                <c:pt idx="1">
                  <c:v>65.5</c:v>
                </c:pt>
                <c:pt idx="2">
                  <c:v>51.35</c:v>
                </c:pt>
                <c:pt idx="3">
                  <c:v>55.67</c:v>
                </c:pt>
                <c:pt idx="4">
                  <c:v>61.12</c:v>
                </c:pt>
              </c:numCache>
            </c:numRef>
          </c:val>
          <c:extLst>
            <c:ext xmlns:c16="http://schemas.microsoft.com/office/drawing/2014/chart" uri="{C3380CC4-5D6E-409C-BE32-E72D297353CC}">
              <c16:uniqueId val="{00000000-AB94-4120-9B34-F1D0E174373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AB94-4120-9B34-F1D0E174373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90.5</c:v>
                </c:pt>
                <c:pt idx="1">
                  <c:v>91.46</c:v>
                </c:pt>
                <c:pt idx="2">
                  <c:v>92.27</c:v>
                </c:pt>
                <c:pt idx="3">
                  <c:v>96.15</c:v>
                </c:pt>
                <c:pt idx="4">
                  <c:v>95.47</c:v>
                </c:pt>
              </c:numCache>
            </c:numRef>
          </c:val>
          <c:extLst>
            <c:ext xmlns:c16="http://schemas.microsoft.com/office/drawing/2014/chart" uri="{C3380CC4-5D6E-409C-BE32-E72D297353CC}">
              <c16:uniqueId val="{00000000-C865-43FB-8938-5A7D85C0777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C865-43FB-8938-5A7D85C0777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72.05</c:v>
                </c:pt>
                <c:pt idx="1">
                  <c:v>67.33</c:v>
                </c:pt>
                <c:pt idx="2">
                  <c:v>61.31</c:v>
                </c:pt>
                <c:pt idx="3">
                  <c:v>57.31</c:v>
                </c:pt>
                <c:pt idx="4">
                  <c:v>58.46</c:v>
                </c:pt>
              </c:numCache>
            </c:numRef>
          </c:val>
          <c:extLst>
            <c:ext xmlns:c16="http://schemas.microsoft.com/office/drawing/2014/chart" uri="{C3380CC4-5D6E-409C-BE32-E72D297353CC}">
              <c16:uniqueId val="{00000000-FE9F-49D4-9CBB-456EBECAB8B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FE9F-49D4-9CBB-456EBECAB8B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99-4D3C-9691-0D4CF7ADB35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99-4D3C-9691-0D4CF7ADB35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74-459B-8F65-AACB43114C9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74-459B-8F65-AACB43114C9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FA-4A99-8AF5-05DD0B3044C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A-4A99-8AF5-05DD0B3044C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2-48C8-AD1E-D997D9F628F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2-48C8-AD1E-D997D9F628F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1886.21</c:v>
                </c:pt>
                <c:pt idx="1">
                  <c:v>1867.34</c:v>
                </c:pt>
                <c:pt idx="2">
                  <c:v>1953.15</c:v>
                </c:pt>
                <c:pt idx="3">
                  <c:v>1806.81</c:v>
                </c:pt>
                <c:pt idx="4">
                  <c:v>1629.16</c:v>
                </c:pt>
              </c:numCache>
            </c:numRef>
          </c:val>
          <c:extLst>
            <c:ext xmlns:c16="http://schemas.microsoft.com/office/drawing/2014/chart" uri="{C3380CC4-5D6E-409C-BE32-E72D297353CC}">
              <c16:uniqueId val="{00000000-662E-4BFC-8135-D78DF24627D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662E-4BFC-8135-D78DF24627D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34.67</c:v>
                </c:pt>
                <c:pt idx="1">
                  <c:v>29.43</c:v>
                </c:pt>
                <c:pt idx="2">
                  <c:v>25.44</c:v>
                </c:pt>
                <c:pt idx="3">
                  <c:v>25.56</c:v>
                </c:pt>
                <c:pt idx="4">
                  <c:v>24.69</c:v>
                </c:pt>
              </c:numCache>
            </c:numRef>
          </c:val>
          <c:extLst>
            <c:ext xmlns:c16="http://schemas.microsoft.com/office/drawing/2014/chart" uri="{C3380CC4-5D6E-409C-BE32-E72D297353CC}">
              <c16:uniqueId val="{00000000-CACA-4151-B940-8984817DD86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CACA-4151-B940-8984817DD86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99.27</c:v>
                </c:pt>
                <c:pt idx="1">
                  <c:v>114.42</c:v>
                </c:pt>
                <c:pt idx="2">
                  <c:v>158.01</c:v>
                </c:pt>
                <c:pt idx="3">
                  <c:v>142.38999999999999</c:v>
                </c:pt>
                <c:pt idx="4">
                  <c:v>140.6</c:v>
                </c:pt>
              </c:numCache>
            </c:numRef>
          </c:val>
          <c:extLst>
            <c:ext xmlns:c16="http://schemas.microsoft.com/office/drawing/2014/chart" uri="{C3380CC4-5D6E-409C-BE32-E72D297353CC}">
              <c16:uniqueId val="{00000000-AF72-44B8-817B-31125B869AE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AF72-44B8-817B-31125B869AE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北海道　占冠村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1394</v>
      </c>
      <c r="AM8" s="37"/>
      <c r="AN8" s="37"/>
      <c r="AO8" s="37"/>
      <c r="AP8" s="37"/>
      <c r="AQ8" s="37"/>
      <c r="AR8" s="37"/>
      <c r="AS8" s="37"/>
      <c r="AT8" s="38">
        <f>データ!$S$6</f>
        <v>571.41</v>
      </c>
      <c r="AU8" s="38"/>
      <c r="AV8" s="38"/>
      <c r="AW8" s="38"/>
      <c r="AX8" s="38"/>
      <c r="AY8" s="38"/>
      <c r="AZ8" s="38"/>
      <c r="BA8" s="38"/>
      <c r="BB8" s="38">
        <f>データ!$T$6</f>
        <v>2.44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80.44</v>
      </c>
      <c r="Q10" s="38"/>
      <c r="R10" s="38"/>
      <c r="S10" s="38"/>
      <c r="T10" s="38"/>
      <c r="U10" s="38"/>
      <c r="V10" s="38"/>
      <c r="W10" s="37">
        <f>データ!$Q$6</f>
        <v>2070</v>
      </c>
      <c r="X10" s="37"/>
      <c r="Y10" s="37"/>
      <c r="Z10" s="37"/>
      <c r="AA10" s="37"/>
      <c r="AB10" s="37"/>
      <c r="AC10" s="37"/>
      <c r="AD10" s="2"/>
      <c r="AE10" s="2"/>
      <c r="AF10" s="2"/>
      <c r="AG10" s="2"/>
      <c r="AH10" s="2"/>
      <c r="AI10" s="2"/>
      <c r="AJ10" s="2"/>
      <c r="AK10" s="2"/>
      <c r="AL10" s="37">
        <f>データ!$U$6</f>
        <v>1098</v>
      </c>
      <c r="AM10" s="37"/>
      <c r="AN10" s="37"/>
      <c r="AO10" s="37"/>
      <c r="AP10" s="37"/>
      <c r="AQ10" s="37"/>
      <c r="AR10" s="37"/>
      <c r="AS10" s="37"/>
      <c r="AT10" s="38">
        <f>データ!$V$6</f>
        <v>0.45</v>
      </c>
      <c r="AU10" s="38"/>
      <c r="AV10" s="38"/>
      <c r="AW10" s="38"/>
      <c r="AX10" s="38"/>
      <c r="AY10" s="38"/>
      <c r="AZ10" s="38"/>
      <c r="BA10" s="38"/>
      <c r="BB10" s="38">
        <f>データ!$W$6</f>
        <v>2440</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mfdz7sxAeavn1JOvy0I29zMngJG/hSDpIfSDiPS5kOJi3HPH7wF2EsF22vp4ebQZ/o1dWXq+aPrCzJYVH/BYvw==" saltValue="RbI3zQS7z+SyR7T72yJX0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14630</v>
      </c>
      <c r="D6" s="20">
        <f t="shared" si="3"/>
        <v>47</v>
      </c>
      <c r="E6" s="20">
        <f t="shared" si="3"/>
        <v>1</v>
      </c>
      <c r="F6" s="20">
        <f t="shared" si="3"/>
        <v>0</v>
      </c>
      <c r="G6" s="20">
        <f t="shared" si="3"/>
        <v>0</v>
      </c>
      <c r="H6" s="20" t="str">
        <f t="shared" si="3"/>
        <v>北海道　占冠村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80.44</v>
      </c>
      <c r="Q6" s="21">
        <f t="shared" si="3"/>
        <v>2070</v>
      </c>
      <c r="R6" s="21">
        <f t="shared" si="3"/>
        <v>1394</v>
      </c>
      <c r="S6" s="21">
        <f t="shared" si="3"/>
        <v>571.41</v>
      </c>
      <c r="T6" s="21">
        <f t="shared" si="3"/>
        <v>2.44</v>
      </c>
      <c r="U6" s="21">
        <f t="shared" si="3"/>
        <v>1098</v>
      </c>
      <c r="V6" s="21">
        <f t="shared" si="3"/>
        <v>0.45</v>
      </c>
      <c r="W6" s="21">
        <f t="shared" si="3"/>
        <v>2440</v>
      </c>
      <c r="X6" s="22">
        <f>IF(X7="",NA(),X7)</f>
        <v>72.05</v>
      </c>
      <c r="Y6" s="22">
        <f t="shared" ref="Y6:AG6" si="4">IF(Y7="",NA(),Y7)</f>
        <v>67.33</v>
      </c>
      <c r="Z6" s="22">
        <f t="shared" si="4"/>
        <v>61.31</v>
      </c>
      <c r="AA6" s="22">
        <f t="shared" si="4"/>
        <v>57.31</v>
      </c>
      <c r="AB6" s="22">
        <f t="shared" si="4"/>
        <v>58.46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1886.21</v>
      </c>
      <c r="BF6" s="22">
        <f t="shared" ref="BF6:BN6" si="7">IF(BF7="",NA(),BF7)</f>
        <v>1867.34</v>
      </c>
      <c r="BG6" s="22">
        <f t="shared" si="7"/>
        <v>1953.15</v>
      </c>
      <c r="BH6" s="22">
        <f t="shared" si="7"/>
        <v>1806.81</v>
      </c>
      <c r="BI6" s="22">
        <f t="shared" si="7"/>
        <v>1629.16</v>
      </c>
      <c r="BJ6" s="22">
        <f t="shared" si="7"/>
        <v>1274.21</v>
      </c>
      <c r="BK6" s="22">
        <f t="shared" si="7"/>
        <v>1183.92</v>
      </c>
      <c r="BL6" s="22">
        <f t="shared" si="7"/>
        <v>1128.72</v>
      </c>
      <c r="BM6" s="22">
        <f t="shared" si="7"/>
        <v>1125.25</v>
      </c>
      <c r="BN6" s="22">
        <f t="shared" si="7"/>
        <v>1157.05</v>
      </c>
      <c r="BO6" s="21" t="str">
        <f>IF(BO7="","",IF(BO7="-","【-】","【"&amp;SUBSTITUTE(TEXT(BO7,"#,##0.00"),"-","△")&amp;"】"))</f>
        <v>【982.48】</v>
      </c>
      <c r="BP6" s="22">
        <f>IF(BP7="",NA(),BP7)</f>
        <v>34.67</v>
      </c>
      <c r="BQ6" s="22">
        <f t="shared" ref="BQ6:BY6" si="8">IF(BQ7="",NA(),BQ7)</f>
        <v>29.43</v>
      </c>
      <c r="BR6" s="22">
        <f t="shared" si="8"/>
        <v>25.44</v>
      </c>
      <c r="BS6" s="22">
        <f t="shared" si="8"/>
        <v>25.56</v>
      </c>
      <c r="BT6" s="22">
        <f t="shared" si="8"/>
        <v>24.69</v>
      </c>
      <c r="BU6" s="22">
        <f t="shared" si="8"/>
        <v>41.25</v>
      </c>
      <c r="BV6" s="22">
        <f t="shared" si="8"/>
        <v>42.5</v>
      </c>
      <c r="BW6" s="22">
        <f t="shared" si="8"/>
        <v>41.84</v>
      </c>
      <c r="BX6" s="22">
        <f t="shared" si="8"/>
        <v>41.44</v>
      </c>
      <c r="BY6" s="22">
        <f t="shared" si="8"/>
        <v>37.65</v>
      </c>
      <c r="BZ6" s="21" t="str">
        <f>IF(BZ7="","",IF(BZ7="-","【-】","【"&amp;SUBSTITUTE(TEXT(BZ7,"#,##0.00"),"-","△")&amp;"】"))</f>
        <v>【50.61】</v>
      </c>
      <c r="CA6" s="22">
        <f>IF(CA7="",NA(),CA7)</f>
        <v>99.27</v>
      </c>
      <c r="CB6" s="22">
        <f t="shared" ref="CB6:CJ6" si="9">IF(CB7="",NA(),CB7)</f>
        <v>114.42</v>
      </c>
      <c r="CC6" s="22">
        <f t="shared" si="9"/>
        <v>158.01</v>
      </c>
      <c r="CD6" s="22">
        <f t="shared" si="9"/>
        <v>142.38999999999999</v>
      </c>
      <c r="CE6" s="22">
        <f t="shared" si="9"/>
        <v>140.6</v>
      </c>
      <c r="CF6" s="22">
        <f t="shared" si="9"/>
        <v>383.25</v>
      </c>
      <c r="CG6" s="22">
        <f t="shared" si="9"/>
        <v>377.72</v>
      </c>
      <c r="CH6" s="22">
        <f t="shared" si="9"/>
        <v>390.47</v>
      </c>
      <c r="CI6" s="22">
        <f t="shared" si="9"/>
        <v>403.61</v>
      </c>
      <c r="CJ6" s="22">
        <f t="shared" si="9"/>
        <v>442.82</v>
      </c>
      <c r="CK6" s="21" t="str">
        <f>IF(CK7="","",IF(CK7="-","【-】","【"&amp;SUBSTITUTE(TEXT(CK7,"#,##0.00"),"-","△")&amp;"】"))</f>
        <v>【320.83】</v>
      </c>
      <c r="CL6" s="22">
        <f>IF(CL7="",NA(),CL7)</f>
        <v>63.96</v>
      </c>
      <c r="CM6" s="22">
        <f t="shared" ref="CM6:CU6" si="10">IF(CM7="",NA(),CM7)</f>
        <v>65.5</v>
      </c>
      <c r="CN6" s="22">
        <f t="shared" si="10"/>
        <v>51.35</v>
      </c>
      <c r="CO6" s="22">
        <f t="shared" si="10"/>
        <v>55.67</v>
      </c>
      <c r="CP6" s="22">
        <f t="shared" si="10"/>
        <v>61.12</v>
      </c>
      <c r="CQ6" s="22">
        <f t="shared" si="10"/>
        <v>48.26</v>
      </c>
      <c r="CR6" s="22">
        <f t="shared" si="10"/>
        <v>48.01</v>
      </c>
      <c r="CS6" s="22">
        <f t="shared" si="10"/>
        <v>49.08</v>
      </c>
      <c r="CT6" s="22">
        <f t="shared" si="10"/>
        <v>51.46</v>
      </c>
      <c r="CU6" s="22">
        <f t="shared" si="10"/>
        <v>51.84</v>
      </c>
      <c r="CV6" s="21" t="str">
        <f>IF(CV7="","",IF(CV7="-","【-】","【"&amp;SUBSTITUTE(TEXT(CV7,"#,##0.00"),"-","△")&amp;"】"))</f>
        <v>【56.15】</v>
      </c>
      <c r="CW6" s="22">
        <f>IF(CW7="",NA(),CW7)</f>
        <v>90.5</v>
      </c>
      <c r="CX6" s="22">
        <f t="shared" ref="CX6:DF6" si="11">IF(CX7="",NA(),CX7)</f>
        <v>91.46</v>
      </c>
      <c r="CY6" s="22">
        <f t="shared" si="11"/>
        <v>92.27</v>
      </c>
      <c r="CZ6" s="22">
        <f t="shared" si="11"/>
        <v>96.15</v>
      </c>
      <c r="DA6" s="22">
        <f t="shared" si="11"/>
        <v>95.47</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14630</v>
      </c>
      <c r="D7" s="24">
        <v>47</v>
      </c>
      <c r="E7" s="24">
        <v>1</v>
      </c>
      <c r="F7" s="24">
        <v>0</v>
      </c>
      <c r="G7" s="24">
        <v>0</v>
      </c>
      <c r="H7" s="24" t="s">
        <v>96</v>
      </c>
      <c r="I7" s="24" t="s">
        <v>97</v>
      </c>
      <c r="J7" s="24" t="s">
        <v>98</v>
      </c>
      <c r="K7" s="24" t="s">
        <v>99</v>
      </c>
      <c r="L7" s="24" t="s">
        <v>100</v>
      </c>
      <c r="M7" s="24" t="s">
        <v>101</v>
      </c>
      <c r="N7" s="25" t="s">
        <v>102</v>
      </c>
      <c r="O7" s="25" t="s">
        <v>103</v>
      </c>
      <c r="P7" s="25">
        <v>80.44</v>
      </c>
      <c r="Q7" s="25">
        <v>2070</v>
      </c>
      <c r="R7" s="25">
        <v>1394</v>
      </c>
      <c r="S7" s="25">
        <v>571.41</v>
      </c>
      <c r="T7" s="25">
        <v>2.44</v>
      </c>
      <c r="U7" s="25">
        <v>1098</v>
      </c>
      <c r="V7" s="25">
        <v>0.45</v>
      </c>
      <c r="W7" s="25">
        <v>2440</v>
      </c>
      <c r="X7" s="25">
        <v>72.05</v>
      </c>
      <c r="Y7" s="25">
        <v>67.33</v>
      </c>
      <c r="Z7" s="25">
        <v>61.31</v>
      </c>
      <c r="AA7" s="25">
        <v>57.31</v>
      </c>
      <c r="AB7" s="25">
        <v>58.46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1886.21</v>
      </c>
      <c r="BF7" s="25">
        <v>1867.34</v>
      </c>
      <c r="BG7" s="25">
        <v>1953.15</v>
      </c>
      <c r="BH7" s="25">
        <v>1806.81</v>
      </c>
      <c r="BI7" s="25">
        <v>1629.16</v>
      </c>
      <c r="BJ7" s="25">
        <v>1274.21</v>
      </c>
      <c r="BK7" s="25">
        <v>1183.92</v>
      </c>
      <c r="BL7" s="25">
        <v>1128.72</v>
      </c>
      <c r="BM7" s="25">
        <v>1125.25</v>
      </c>
      <c r="BN7" s="25">
        <v>1157.05</v>
      </c>
      <c r="BO7" s="25">
        <v>982.48</v>
      </c>
      <c r="BP7" s="25">
        <v>34.67</v>
      </c>
      <c r="BQ7" s="25">
        <v>29.43</v>
      </c>
      <c r="BR7" s="25">
        <v>25.44</v>
      </c>
      <c r="BS7" s="25">
        <v>25.56</v>
      </c>
      <c r="BT7" s="25">
        <v>24.69</v>
      </c>
      <c r="BU7" s="25">
        <v>41.25</v>
      </c>
      <c r="BV7" s="25">
        <v>42.5</v>
      </c>
      <c r="BW7" s="25">
        <v>41.84</v>
      </c>
      <c r="BX7" s="25">
        <v>41.44</v>
      </c>
      <c r="BY7" s="25">
        <v>37.65</v>
      </c>
      <c r="BZ7" s="25">
        <v>50.61</v>
      </c>
      <c r="CA7" s="25">
        <v>99.27</v>
      </c>
      <c r="CB7" s="25">
        <v>114.42</v>
      </c>
      <c r="CC7" s="25">
        <v>158.01</v>
      </c>
      <c r="CD7" s="25">
        <v>142.38999999999999</v>
      </c>
      <c r="CE7" s="25">
        <v>140.6</v>
      </c>
      <c r="CF7" s="25">
        <v>383.25</v>
      </c>
      <c r="CG7" s="25">
        <v>377.72</v>
      </c>
      <c r="CH7" s="25">
        <v>390.47</v>
      </c>
      <c r="CI7" s="25">
        <v>403.61</v>
      </c>
      <c r="CJ7" s="25">
        <v>442.82</v>
      </c>
      <c r="CK7" s="25">
        <v>320.83</v>
      </c>
      <c r="CL7" s="25">
        <v>63.96</v>
      </c>
      <c r="CM7" s="25">
        <v>65.5</v>
      </c>
      <c r="CN7" s="25">
        <v>51.35</v>
      </c>
      <c r="CO7" s="25">
        <v>55.67</v>
      </c>
      <c r="CP7" s="25">
        <v>61.12</v>
      </c>
      <c r="CQ7" s="25">
        <v>48.26</v>
      </c>
      <c r="CR7" s="25">
        <v>48.01</v>
      </c>
      <c r="CS7" s="25">
        <v>49.08</v>
      </c>
      <c r="CT7" s="25">
        <v>51.46</v>
      </c>
      <c r="CU7" s="25">
        <v>51.84</v>
      </c>
      <c r="CV7" s="25">
        <v>56.15</v>
      </c>
      <c r="CW7" s="25">
        <v>90.5</v>
      </c>
      <c r="CX7" s="25">
        <v>91.46</v>
      </c>
      <c r="CY7" s="25">
        <v>92.27</v>
      </c>
      <c r="CZ7" s="25">
        <v>96.15</v>
      </c>
      <c r="DA7" s="25">
        <v>95.47</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2024-02-16T04:22:34Z</cp:lastPrinted>
  <dcterms:created xsi:type="dcterms:W3CDTF">2023-12-05T01:03:56Z</dcterms:created>
  <dcterms:modified xsi:type="dcterms:W3CDTF">2024-02-22T07:02:54Z</dcterms:modified>
  <cp:category/>
</cp:coreProperties>
</file>