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tsuo.nakajima\Desktop\from 石坂さん業務引継データ\岡崎文書\土木下水\Desktop\報告書経由ファイル土下\財務鈴木さん(振興局市町村係)\Fw 【照会：122（金）〆】公営企業に係る経営比較分析表（令和元年度決算）の分析等について\"/>
    </mc:Choice>
  </mc:AlternateContent>
  <workbookProtection workbookAlgorithmName="SHA-512" workbookHashValue="IzFwoLfGrG6mTyQsYFlOvNpzow0CRiTp8iPSsQOOe8Jq1buXAJ9EVlthqrs9/ZrDRwFS4tZk9bXapHySAZQwAg==" workbookSaltValue="zioFRl9dK6O2/0wt9WQKs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<sst xmlns="http://schemas.openxmlformats.org/spreadsheetml/2006/main" count="233" uniqueCount="119">
  <si>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</si>
  <si>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</si>
  <si>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</si>
  <si>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</si>
  <si>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</si>
  <si>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</si>
  <si>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</si>
  <si>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</si>
  <si>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</si>
  <si>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</si>
  <si>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</si>
  <si>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</si>
  <si>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</si>
  <si>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</si>
  <si>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</si>
  <si>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</si>
  <si>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</si>
  <si>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</si>
  <si>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</si>
  <si>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</si>
  <si>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</si>
  <si>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</si>
  <si>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</si>
  <si>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</si>
  <si>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</si>
  <si>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</si>
  <si>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</si>
  <si>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</si>
  <si>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</si>
  <si>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</si>
  <si>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</si>
  <si>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</si>
  <si>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</si>
  <si>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</si>
  <si>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</si>
  <si>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</si>
  <si>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</si>
  <si>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</si>
  <si>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</si>
  <si>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</si>
  <si>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</si>
  <si>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</si>
  <si>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</si>
  <si>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</si>
  <si>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</si>
  <si>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</si>
  <si>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</si>
  <si>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</si>
  <si>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</si>
  <si>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</si>
  <si>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</si>
  <si>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</si>
  <si>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</si>
  <si>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</si>
  <si>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</si>
  <si>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</si>
  <si>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</si>
  <si>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</si>
  <si>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</si>
  <si>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</si>
  <si>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</si>
  <si>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</si>
  <si>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</si>
  <si>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</si>
  <si>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</si>
  <si>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</si>
  <si>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</si>
  <si>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</si>
  <si>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</si>
  <si>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</si>
  <si>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</si>
  <si>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</si>
  <si>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</si>
  <si>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</si>
  <si>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</si>
  <si>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</si>
  <si>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</si>
  <si>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</si>
  <si>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</si>
  <si>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</si>
  <si>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</si>
  <si>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</si>
  <si>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</si>
  <si>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</si>
  <si>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</si>
  <si>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</si>
  <si>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</si>
  <si>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</si>
  <si>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</si>
  <si>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</si>
  <si>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</si>
  <si>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</si>
  <si>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</si>
  <si>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</si>
  <si>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</si>
  <si>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</si>
  <si>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</si>
  <si>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</si>
  <si>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</si>
  <si>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</si>
  <si>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</si>
  <si>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</si>
  <si>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</si>
  <si>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</si>
  <si>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</si>
  <si>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</si>
  <si>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</si>
  <si>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</si>
  <si>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</si>
  <si>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</si>
  <si>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</si>
  <si>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</si>
  <si>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</si>
  <si>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</si>
  <si>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</si>
  <si>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</si>
  <si>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主に老朽化による施設整備改修と効率的な管理に資するための遠隔監視システムの整備を実施したため、債務残高は高止まりしている。料金回収率は微増しているが、維持管理費の適正化や導入した遠隔監視システムを活用し、効率的な運営を図りながら引き続き、施設利用率と有収率の向上に努める。</t>
    <rPh sb="1" eb="2">
      <t>オモ</t>
    </rPh>
    <rPh sb="3" eb="6">
      <t>ロウキュウカ</t>
    </rPh>
    <rPh sb="9" eb="11">
      <t>シセツ</t>
    </rPh>
    <rPh sb="11" eb="13">
      <t>セイビ</t>
    </rPh>
    <rPh sb="13" eb="15">
      <t>カイシュウ</t>
    </rPh>
    <rPh sb="16" eb="19">
      <t>コウリツテキ</t>
    </rPh>
    <rPh sb="20" eb="22">
      <t>カンリ</t>
    </rPh>
    <rPh sb="23" eb="24">
      <t>シ</t>
    </rPh>
    <rPh sb="29" eb="31">
      <t>エンカク</t>
    </rPh>
    <rPh sb="31" eb="33">
      <t>カンシ</t>
    </rPh>
    <rPh sb="38" eb="40">
      <t>セイビ</t>
    </rPh>
    <rPh sb="41" eb="43">
      <t>ジッシ</t>
    </rPh>
    <rPh sb="48" eb="50">
      <t>サイム</t>
    </rPh>
    <rPh sb="50" eb="52">
      <t>ザンダカ</t>
    </rPh>
    <rPh sb="53" eb="55">
      <t>タカド</t>
    </rPh>
    <rPh sb="62" eb="64">
      <t>リョウキン</t>
    </rPh>
    <rPh sb="64" eb="66">
      <t>カイシュウ</t>
    </rPh>
    <rPh sb="66" eb="67">
      <t>リツ</t>
    </rPh>
    <rPh sb="68" eb="70">
      <t>ビゾウ</t>
    </rPh>
    <rPh sb="76" eb="78">
      <t>イジ</t>
    </rPh>
    <rPh sb="78" eb="81">
      <t>カンリヒ</t>
    </rPh>
    <rPh sb="82" eb="85">
      <t>テキセイカ</t>
    </rPh>
    <rPh sb="86" eb="88">
      <t>ドウニュウ</t>
    </rPh>
    <rPh sb="90" eb="92">
      <t>エンカク</t>
    </rPh>
    <rPh sb="92" eb="94">
      <t>カンシ</t>
    </rPh>
    <rPh sb="99" eb="101">
      <t>カツヨウ</t>
    </rPh>
    <rPh sb="103" eb="106">
      <t>コウリツテキ</t>
    </rPh>
    <rPh sb="107" eb="109">
      <t>ウンエイ</t>
    </rPh>
    <rPh sb="110" eb="111">
      <t>ハカ</t>
    </rPh>
    <rPh sb="115" eb="116">
      <t>ヒ</t>
    </rPh>
    <rPh sb="117" eb="118">
      <t>ツヅ</t>
    </rPh>
    <rPh sb="120" eb="122">
      <t>シセツ</t>
    </rPh>
    <rPh sb="122" eb="124">
      <t>リヨウ</t>
    </rPh>
    <rPh sb="124" eb="125">
      <t>リツ</t>
    </rPh>
    <rPh sb="126" eb="129">
      <t>ユウシュウリツ</t>
    </rPh>
    <rPh sb="130" eb="132">
      <t>コウジョウ</t>
    </rPh>
    <rPh sb="133" eb="134">
      <t>ツト</t>
    </rPh>
    <phoneticPr fontId="4"/>
  </si>
  <si>
    <t>　管路を含めた施設全体の老朽化が進行し、漏水や機器の不具合などの恒常的なトラブルが増加している。現在は維持管理や修繕等により延命・長寿命化を図っているが、今後整備予定の固定資産台帳に基づき、計画的かつ戦略的な施設の維持管理・更新に努めていく。</t>
    <rPh sb="1" eb="3">
      <t>カンロ</t>
    </rPh>
    <rPh sb="4" eb="5">
      <t>フク</t>
    </rPh>
    <rPh sb="7" eb="9">
      <t>シセツ</t>
    </rPh>
    <rPh sb="9" eb="11">
      <t>ゼンタイ</t>
    </rPh>
    <rPh sb="12" eb="15">
      <t>ロウキュウカ</t>
    </rPh>
    <rPh sb="16" eb="18">
      <t>シンコウ</t>
    </rPh>
    <rPh sb="20" eb="22">
      <t>ロウスイ</t>
    </rPh>
    <rPh sb="23" eb="25">
      <t>キキ</t>
    </rPh>
    <rPh sb="26" eb="29">
      <t>フグアイ</t>
    </rPh>
    <rPh sb="32" eb="35">
      <t>コウジョウテキ</t>
    </rPh>
    <rPh sb="41" eb="43">
      <t>ゾウカ</t>
    </rPh>
    <rPh sb="48" eb="50">
      <t>ゲンザイ</t>
    </rPh>
    <rPh sb="51" eb="53">
      <t>イジ</t>
    </rPh>
    <rPh sb="53" eb="55">
      <t>カンリ</t>
    </rPh>
    <rPh sb="56" eb="58">
      <t>シュウゼン</t>
    </rPh>
    <rPh sb="58" eb="59">
      <t>トウ</t>
    </rPh>
    <rPh sb="62" eb="64">
      <t>エンメイ</t>
    </rPh>
    <rPh sb="65" eb="69">
      <t>チョウジュミョウカ</t>
    </rPh>
    <rPh sb="70" eb="71">
      <t>ハカ</t>
    </rPh>
    <rPh sb="77" eb="79">
      <t>コンゴ</t>
    </rPh>
    <rPh sb="79" eb="81">
      <t>セイビ</t>
    </rPh>
    <rPh sb="81" eb="83">
      <t>ヨテイ</t>
    </rPh>
    <rPh sb="84" eb="86">
      <t>コテイ</t>
    </rPh>
    <rPh sb="86" eb="88">
      <t>シサン</t>
    </rPh>
    <rPh sb="88" eb="90">
      <t>ダイチョウ</t>
    </rPh>
    <rPh sb="91" eb="92">
      <t>モト</t>
    </rPh>
    <rPh sb="95" eb="98">
      <t>ケイカクテキ</t>
    </rPh>
    <rPh sb="100" eb="103">
      <t>センリャクテキ</t>
    </rPh>
    <rPh sb="104" eb="106">
      <t>シセツ</t>
    </rPh>
    <rPh sb="107" eb="109">
      <t>イジ</t>
    </rPh>
    <rPh sb="109" eb="111">
      <t>カンリ</t>
    </rPh>
    <rPh sb="112" eb="114">
      <t>コウシン</t>
    </rPh>
    <rPh sb="115" eb="116">
      <t>ツト</t>
    </rPh>
    <phoneticPr fontId="4"/>
  </si>
  <si>
    <t>　管路を含めた施設全体が更新時期を迎える中で、今後の社会環境の変化、とりわけ人口減少社会を考慮しながら、総体的な経営の健全化をめざすとともに、安定した水源の確保と水道の供給を維持していく。</t>
    <rPh sb="1" eb="3">
      <t>カンロ</t>
    </rPh>
    <rPh sb="4" eb="5">
      <t>フク</t>
    </rPh>
    <rPh sb="7" eb="9">
      <t>シセツ</t>
    </rPh>
    <rPh sb="9" eb="11">
      <t>ゼンタイ</t>
    </rPh>
    <rPh sb="12" eb="14">
      <t>コウシン</t>
    </rPh>
    <rPh sb="14" eb="16">
      <t>ジキ</t>
    </rPh>
    <rPh sb="17" eb="18">
      <t>ムカ</t>
    </rPh>
    <rPh sb="20" eb="21">
      <t>ナカ</t>
    </rPh>
    <rPh sb="23" eb="25">
      <t>コンゴ</t>
    </rPh>
    <rPh sb="26" eb="28">
      <t>シャカイ</t>
    </rPh>
    <rPh sb="28" eb="30">
      <t>カンキョウ</t>
    </rPh>
    <rPh sb="31" eb="33">
      <t>ヘンカ</t>
    </rPh>
    <rPh sb="38" eb="40">
      <t>ジンコウ</t>
    </rPh>
    <rPh sb="40" eb="42">
      <t>ゲンショウ</t>
    </rPh>
    <rPh sb="42" eb="44">
      <t>シャカイ</t>
    </rPh>
    <rPh sb="45" eb="47">
      <t>コウリョ</t>
    </rPh>
    <rPh sb="52" eb="55">
      <t>ソウタイテキ</t>
    </rPh>
    <rPh sb="56" eb="58">
      <t>ケイエイ</t>
    </rPh>
    <rPh sb="59" eb="62">
      <t>ケンゼンカ</t>
    </rPh>
    <rPh sb="71" eb="73">
      <t>アンテイ</t>
    </rPh>
    <rPh sb="75" eb="77">
      <t>スイゲン</t>
    </rPh>
    <rPh sb="78" eb="80">
      <t>カクホ</t>
    </rPh>
    <rPh sb="81" eb="83">
      <t>スイドウ</t>
    </rPh>
    <rPh sb="84" eb="86">
      <t>キョウキュウ</t>
    </rPh>
    <rPh sb="87" eb="8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</si>
</sst>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7.07</c:v>
                </c:pt>
                <c:pt idx="1">
                  <c:v>0</c:v>
                </c:pt>
                <c:pt idx="2">
                  <c:v>0</c:v>
                </c:pt>
                <c:pt idx="3">
                  <c:v>0</c:v>
                </c:pt>
                <c:pt idx="4">
                  <c:v>0</c:v>
                </c:pt>
              </c:numCache>
            </c:numRef>
          </c:val>
          <c:extLst>
            <c:ext xmlns:c16="http://schemas.microsoft.com/office/drawing/2014/chart" uri="{C3380CC4-5D6E-409C-BE32-E72D297353CC}">
              <c16:uniqueId val="{00000000-8304-46A0-96C0-17C9043DFE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8304-46A0-96C0-17C9043DFE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58.44</c:v>
                </c:pt>
                <c:pt idx="1">
                  <c:v>64.989999999999995</c:v>
                </c:pt>
                <c:pt idx="2">
                  <c:v>61.89</c:v>
                </c:pt>
                <c:pt idx="3">
                  <c:v>63.96</c:v>
                </c:pt>
                <c:pt idx="4">
                  <c:v>65.5</c:v>
                </c:pt>
              </c:numCache>
            </c:numRef>
          </c:val>
          <c:extLst>
            <c:ext xmlns:c16="http://schemas.microsoft.com/office/drawing/2014/chart" uri="{C3380CC4-5D6E-409C-BE32-E72D297353CC}">
              <c16:uniqueId val="{00000000-DFA9-4BA2-AD66-072C3F3499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FA9-4BA2-AD66-072C3F3499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93.52</c:v>
                </c:pt>
                <c:pt idx="1">
                  <c:v>91.76</c:v>
                </c:pt>
                <c:pt idx="2">
                  <c:v>91.17</c:v>
                </c:pt>
                <c:pt idx="3">
                  <c:v>90.5</c:v>
                </c:pt>
                <c:pt idx="4">
                  <c:v>91.46</c:v>
                </c:pt>
              </c:numCache>
            </c:numRef>
          </c:val>
          <c:extLst>
            <c:ext xmlns:c16="http://schemas.microsoft.com/office/drawing/2014/chart" uri="{C3380CC4-5D6E-409C-BE32-E72D297353CC}">
              <c16:uniqueId val="{00000000-63BF-4225-B040-500937BCE64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63BF-4225-B040-500937BCE64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76.13</c:v>
                </c:pt>
                <c:pt idx="1">
                  <c:v>78</c:v>
                </c:pt>
                <c:pt idx="2">
                  <c:v>73.38</c:v>
                </c:pt>
                <c:pt idx="3">
                  <c:v>72.05</c:v>
                </c:pt>
                <c:pt idx="4">
                  <c:v>67.33</c:v>
                </c:pt>
              </c:numCache>
            </c:numRef>
          </c:val>
          <c:extLst>
            <c:ext xmlns:c16="http://schemas.microsoft.com/office/drawing/2014/chart" uri="{C3380CC4-5D6E-409C-BE32-E72D297353CC}">
              <c16:uniqueId val="{00000000-61B3-4CBE-A391-BB338668041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61B3-4CBE-A391-BB338668041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B-43F9-9199-0197E17E101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B-43F9-9199-0197E17E101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04-410D-8DA3-79145BFD2CA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4-410D-8DA3-79145BFD2CA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A-41C9-B612-976DAE3781C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A-41C9-B612-976DAE3781C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6-45FC-959D-8A62C5AD932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6-45FC-959D-8A62C5AD932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1702.32</c:v>
                </c:pt>
                <c:pt idx="1">
                  <c:v>1791.11</c:v>
                </c:pt>
                <c:pt idx="2">
                  <c:v>1821.89</c:v>
                </c:pt>
                <c:pt idx="3">
                  <c:v>1886.21</c:v>
                </c:pt>
                <c:pt idx="4">
                  <c:v>1867.34</c:v>
                </c:pt>
              </c:numCache>
            </c:numRef>
          </c:val>
          <c:extLst>
            <c:ext xmlns:c16="http://schemas.microsoft.com/office/drawing/2014/chart" uri="{C3380CC4-5D6E-409C-BE32-E72D297353CC}">
              <c16:uniqueId val="{00000000-F552-4BA3-BDEE-663F170602E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F552-4BA3-BDEE-663F170602E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31.19</c:v>
                </c:pt>
                <c:pt idx="1">
                  <c:v>29.59</c:v>
                </c:pt>
                <c:pt idx="2">
                  <c:v>32.770000000000003</c:v>
                </c:pt>
                <c:pt idx="3">
                  <c:v>34.67</c:v>
                </c:pt>
                <c:pt idx="4">
                  <c:v>29.43</c:v>
                </c:pt>
              </c:numCache>
            </c:numRef>
          </c:val>
          <c:extLst>
            <c:ext xmlns:c16="http://schemas.microsoft.com/office/drawing/2014/chart" uri="{C3380CC4-5D6E-409C-BE32-E72D297353CC}">
              <c16:uniqueId val="{00000000-0C63-4CDC-A7DE-D6BD72E9C1A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0C63-4CDC-A7DE-D6BD72E9C1A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104.82</c:v>
                </c:pt>
                <c:pt idx="1">
                  <c:v>114</c:v>
                </c:pt>
                <c:pt idx="2">
                  <c:v>109.07</c:v>
                </c:pt>
                <c:pt idx="3">
                  <c:v>99.27</c:v>
                </c:pt>
                <c:pt idx="4">
                  <c:v>114.42</c:v>
                </c:pt>
              </c:numCache>
            </c:numRef>
          </c:val>
          <c:extLst>
            <c:ext xmlns:c16="http://schemas.microsoft.com/office/drawing/2014/chart" uri="{C3380CC4-5D6E-409C-BE32-E72D297353CC}">
              <c16:uniqueId val="{00000000-B03C-4981-9343-7DA0F0D418B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03C-4981-9343-7DA0F0D418B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占冠村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1613</v>
      </c>
      <c r="AM8" s="67"/>
      <c r="AN8" s="67"/>
      <c r="AO8" s="67"/>
      <c r="AP8" s="67"/>
      <c r="AQ8" s="67"/>
      <c r="AR8" s="67"/>
      <c r="AS8" s="67"/>
      <c r="AT8" s="66">
        <f>データ!$S$6</f>
        <v>571.41</v>
      </c>
      <c r="AU8" s="66"/>
      <c r="AV8" s="66"/>
      <c r="AW8" s="66"/>
      <c r="AX8" s="66"/>
      <c r="AY8" s="66"/>
      <c r="AZ8" s="66"/>
      <c r="BA8" s="66"/>
      <c r="BB8" s="66">
        <f>データ!$T$6</f>
        <v>2.82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85.05</v>
      </c>
      <c r="Q10" s="66"/>
      <c r="R10" s="66"/>
      <c r="S10" s="66"/>
      <c r="T10" s="66"/>
      <c r="U10" s="66"/>
      <c r="V10" s="66"/>
      <c r="W10" s="67">
        <f>データ!$Q$6</f>
        <v>2070</v>
      </c>
      <c r="X10" s="67"/>
      <c r="Y10" s="67"/>
      <c r="Z10" s="67"/>
      <c r="AA10" s="67"/>
      <c r="AB10" s="67"/>
      <c r="AC10" s="67"/>
      <c r="AD10" s="2"/>
      <c r="AE10" s="2"/>
      <c r="AF10" s="2"/>
      <c r="AG10" s="2"/>
      <c r="AH10" s="2"/>
      <c r="AI10" s="2"/>
      <c r="AJ10" s="2"/>
      <c r="AK10" s="2"/>
      <c r="AL10" s="67">
        <f>データ!$U$6</f>
        <v>1081</v>
      </c>
      <c r="AM10" s="67"/>
      <c r="AN10" s="67"/>
      <c r="AO10" s="67"/>
      <c r="AP10" s="67"/>
      <c r="AQ10" s="67"/>
      <c r="AR10" s="67"/>
      <c r="AS10" s="67"/>
      <c r="AT10" s="66">
        <f>データ!$V$6</f>
        <v>0.45</v>
      </c>
      <c r="AU10" s="66"/>
      <c r="AV10" s="66"/>
      <c r="AW10" s="66"/>
      <c r="AX10" s="66"/>
      <c r="AY10" s="66"/>
      <c r="AZ10" s="66"/>
      <c r="BA10" s="66"/>
      <c r="BB10" s="66">
        <f>データ!$W$6</f>
        <v>2402.2199999999998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41</v>
      </c>
      <c r="O85" s="27" t="str">
        <f>データ!EN6</f>
        <v>【0.56】</v>
      </c>
    </row>
  </sheetData>
  <sheetProtection algorithmName="SHA-512" hashValue="p8LFacEQhP+SOFMRTVy2HP7jYMDfCfqruqUF2HBpXgrKxZcBEOvHWcCK/edryHPhVDrTp2ZEr30RIM7smjoj7g==" saltValue="TnGg5gXlzpOaj5McoTz9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14630</v>
      </c>
      <c r="D6" s="34">
        <f t="shared" si="3"/>
        <v>47</v>
      </c>
      <c r="E6" s="34">
        <f t="shared" si="3"/>
        <v>1</v>
      </c>
      <c r="F6" s="34">
        <f t="shared" si="3"/>
        <v>0</v>
      </c>
      <c r="G6" s="34">
        <f t="shared" si="3"/>
        <v>0</v>
      </c>
      <c r="H6" s="34" t="str">
        <f t="shared" si="3"/>
        <v>北海道　占冠村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85.05</v>
      </c>
      <c r="Q6" s="35">
        <f t="shared" si="3"/>
        <v>2070</v>
      </c>
      <c r="R6" s="35">
        <f t="shared" si="3"/>
        <v>1613</v>
      </c>
      <c r="S6" s="35">
        <f t="shared" si="3"/>
        <v>571.41</v>
      </c>
      <c r="T6" s="35">
        <f t="shared" si="3"/>
        <v>2.82</v>
      </c>
      <c r="U6" s="35">
        <f t="shared" si="3"/>
        <v>1081</v>
      </c>
      <c r="V6" s="35">
        <f t="shared" si="3"/>
        <v>0.45</v>
      </c>
      <c r="W6" s="35">
        <f t="shared" si="3"/>
        <v>2402.2199999999998</v>
      </c>
      <c r="X6" s="36">
        <f>IF(X7="",NA(),X7)</f>
        <v>76.13</v>
      </c>
      <c r="Y6" s="36">
        <f t="shared" ref="Y6:AG6" si="4">IF(Y7="",NA(),Y7)</f>
        <v>78</v>
      </c>
      <c r="Z6" s="36">
        <f t="shared" si="4"/>
        <v>73.38</v>
      </c>
      <c r="AA6" s="36">
        <f t="shared" si="4"/>
        <v>72.05</v>
      </c>
      <c r="AB6" s="36">
        <f t="shared" si="4"/>
        <v>67.33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1702.32</v>
      </c>
      <c r="BF6" s="36">
        <f t="shared" ref="BF6:BN6" si="7">IF(BF7="",NA(),BF7)</f>
        <v>1791.11</v>
      </c>
      <c r="BG6" s="36">
        <f t="shared" si="7"/>
        <v>1821.89</v>
      </c>
      <c r="BH6" s="36">
        <f t="shared" si="7"/>
        <v>1886.21</v>
      </c>
      <c r="BI6" s="36">
        <f t="shared" si="7"/>
        <v>1867.34</v>
      </c>
      <c r="BJ6" s="36">
        <f t="shared" si="7"/>
        <v>1510.14</v>
      </c>
      <c r="BK6" s="36">
        <f t="shared" si="7"/>
        <v>1595.62</v>
      </c>
      <c r="BL6" s="36">
        <f t="shared" si="7"/>
        <v>1302.33</v>
      </c>
      <c r="BM6" s="36">
        <f t="shared" si="7"/>
        <v>1274.21</v>
      </c>
      <c r="BN6" s="36">
        <f t="shared" si="7"/>
        <v>1183.92</v>
      </c>
      <c r="BO6" s="35" t="str">
        <f>IF(BO7="","",IF(BO7="-","【-】","【"&amp;SUBSTITUTE(TEXT(BO7,"#,##0.00"),"-","△")&amp;"】"))</f>
        <v>【1,084.05】</v>
      </c>
      <c r="BP6" s="36">
        <f>IF(BP7="",NA(),BP7)</f>
        <v>31.19</v>
      </c>
      <c r="BQ6" s="36">
        <f t="shared" ref="BQ6:BY6" si="8">IF(BQ7="",NA(),BQ7)</f>
        <v>29.59</v>
      </c>
      <c r="BR6" s="36">
        <f t="shared" si="8"/>
        <v>32.770000000000003</v>
      </c>
      <c r="BS6" s="36">
        <f t="shared" si="8"/>
        <v>34.67</v>
      </c>
      <c r="BT6" s="36">
        <f t="shared" si="8"/>
        <v>29.43</v>
      </c>
      <c r="BU6" s="36">
        <f t="shared" si="8"/>
        <v>22.67</v>
      </c>
      <c r="BV6" s="36">
        <f t="shared" si="8"/>
        <v>37.92</v>
      </c>
      <c r="BW6" s="36">
        <f t="shared" si="8"/>
        <v>40.89</v>
      </c>
      <c r="BX6" s="36">
        <f t="shared" si="8"/>
        <v>41.25</v>
      </c>
      <c r="BY6" s="36">
        <f t="shared" si="8"/>
        <v>42.5</v>
      </c>
      <c r="BZ6" s="35" t="str">
        <f>IF(BZ7="","",IF(BZ7="-","【-】","【"&amp;SUBSTITUTE(TEXT(BZ7,"#,##0.00"),"-","△")&amp;"】"))</f>
        <v>【53.46】</v>
      </c>
      <c r="CA6" s="36">
        <f>IF(CA7="",NA(),CA7)</f>
        <v>104.82</v>
      </c>
      <c r="CB6" s="36">
        <f t="shared" ref="CB6:CJ6" si="9">IF(CB7="",NA(),CB7)</f>
        <v>114</v>
      </c>
      <c r="CC6" s="36">
        <f t="shared" si="9"/>
        <v>109.07</v>
      </c>
      <c r="CD6" s="36">
        <f t="shared" si="9"/>
        <v>99.27</v>
      </c>
      <c r="CE6" s="36">
        <f t="shared" si="9"/>
        <v>114.42</v>
      </c>
      <c r="CF6" s="36">
        <f t="shared" si="9"/>
        <v>789.62</v>
      </c>
      <c r="CG6" s="36">
        <f t="shared" si="9"/>
        <v>423.18</v>
      </c>
      <c r="CH6" s="36">
        <f t="shared" si="9"/>
        <v>383.2</v>
      </c>
      <c r="CI6" s="36">
        <f t="shared" si="9"/>
        <v>383.25</v>
      </c>
      <c r="CJ6" s="36">
        <f t="shared" si="9"/>
        <v>377.72</v>
      </c>
      <c r="CK6" s="35" t="str">
        <f>IF(CK7="","",IF(CK7="-","【-】","【"&amp;SUBSTITUTE(TEXT(CK7,"#,##0.00"),"-","△")&amp;"】"))</f>
        <v>【300.47】</v>
      </c>
      <c r="CL6" s="36">
        <f>IF(CL7="",NA(),CL7)</f>
        <v>58.44</v>
      </c>
      <c r="CM6" s="36">
        <f t="shared" ref="CM6:CU6" si="10">IF(CM7="",NA(),CM7)</f>
        <v>64.989999999999995</v>
      </c>
      <c r="CN6" s="36">
        <f t="shared" si="10"/>
        <v>61.89</v>
      </c>
      <c r="CO6" s="36">
        <f t="shared" si="10"/>
        <v>63.96</v>
      </c>
      <c r="CP6" s="36">
        <f t="shared" si="10"/>
        <v>65.5</v>
      </c>
      <c r="CQ6" s="36">
        <f t="shared" si="10"/>
        <v>48.7</v>
      </c>
      <c r="CR6" s="36">
        <f t="shared" si="10"/>
        <v>46.9</v>
      </c>
      <c r="CS6" s="36">
        <f t="shared" si="10"/>
        <v>47.95</v>
      </c>
      <c r="CT6" s="36">
        <f t="shared" si="10"/>
        <v>48.26</v>
      </c>
      <c r="CU6" s="36">
        <f t="shared" si="10"/>
        <v>48.01</v>
      </c>
      <c r="CV6" s="35" t="str">
        <f>IF(CV7="","",IF(CV7="-","【-】","【"&amp;SUBSTITUTE(TEXT(CV7,"#,##0.00"),"-","△")&amp;"】"))</f>
        <v>【54.90】</v>
      </c>
      <c r="CW6" s="36">
        <f>IF(CW7="",NA(),CW7)</f>
        <v>93.52</v>
      </c>
      <c r="CX6" s="36">
        <f t="shared" ref="CX6:DF6" si="11">IF(CX7="",NA(),CX7)</f>
        <v>91.76</v>
      </c>
      <c r="CY6" s="36">
        <f t="shared" si="11"/>
        <v>91.17</v>
      </c>
      <c r="CZ6" s="36">
        <f t="shared" si="11"/>
        <v>90.5</v>
      </c>
      <c r="DA6" s="36">
        <f t="shared" si="11"/>
        <v>91.46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7.07</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14630</v>
      </c>
      <c r="D7" s="38">
        <v>47</v>
      </c>
      <c r="E7" s="38">
        <v>1</v>
      </c>
      <c r="F7" s="38">
        <v>0</v>
      </c>
      <c r="G7" s="38">
        <v>0</v>
      </c>
      <c r="H7" s="38" t="s">
        <v>97</v>
      </c>
      <c r="I7" s="38" t="s">
        <v>98</v>
      </c>
      <c r="J7" s="38" t="s">
        <v>99</v>
      </c>
      <c r="K7" s="38" t="s">
        <v>100</v>
      </c>
      <c r="L7" s="38" t="s">
        <v>101</v>
      </c>
      <c r="M7" s="38" t="s">
        <v>102</v>
      </c>
      <c r="N7" s="39" t="s">
        <v>103</v>
      </c>
      <c r="O7" s="39" t="s">
        <v>104</v>
      </c>
      <c r="P7" s="39">
        <v>85.05</v>
      </c>
      <c r="Q7" s="39">
        <v>2070</v>
      </c>
      <c r="R7" s="39">
        <v>1613</v>
      </c>
      <c r="S7" s="39">
        <v>571.41</v>
      </c>
      <c r="T7" s="39">
        <v>2.82</v>
      </c>
      <c r="U7" s="39">
        <v>1081</v>
      </c>
      <c r="V7" s="39">
        <v>0.45</v>
      </c>
      <c r="W7" s="39">
        <v>2402.2199999999998</v>
      </c>
      <c r="X7" s="39">
        <v>76.13</v>
      </c>
      <c r="Y7" s="39">
        <v>78</v>
      </c>
      <c r="Z7" s="39">
        <v>73.38</v>
      </c>
      <c r="AA7" s="39">
        <v>72.05</v>
      </c>
      <c r="AB7" s="39">
        <v>67.33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1702.32</v>
      </c>
      <c r="BF7" s="39">
        <v>1791.11</v>
      </c>
      <c r="BG7" s="39">
        <v>1821.89</v>
      </c>
      <c r="BH7" s="39">
        <v>1886.21</v>
      </c>
      <c r="BI7" s="39">
        <v>1867.34</v>
      </c>
      <c r="BJ7" s="39">
        <v>1510.14</v>
      </c>
      <c r="BK7" s="39">
        <v>1595.62</v>
      </c>
      <c r="BL7" s="39">
        <v>1302.33</v>
      </c>
      <c r="BM7" s="39">
        <v>1274.21</v>
      </c>
      <c r="BN7" s="39">
        <v>1183.92</v>
      </c>
      <c r="BO7" s="39">
        <v>1084.05</v>
      </c>
      <c r="BP7" s="39">
        <v>31.19</v>
      </c>
      <c r="BQ7" s="39">
        <v>29.59</v>
      </c>
      <c r="BR7" s="39">
        <v>32.770000000000003</v>
      </c>
      <c r="BS7" s="39">
        <v>34.67</v>
      </c>
      <c r="BT7" s="39">
        <v>29.43</v>
      </c>
      <c r="BU7" s="39">
        <v>22.67</v>
      </c>
      <c r="BV7" s="39">
        <v>37.92</v>
      </c>
      <c r="BW7" s="39">
        <v>40.89</v>
      </c>
      <c r="BX7" s="39">
        <v>41.25</v>
      </c>
      <c r="BY7" s="39">
        <v>42.5</v>
      </c>
      <c r="BZ7" s="39">
        <v>53.46</v>
      </c>
      <c r="CA7" s="39">
        <v>104.82</v>
      </c>
      <c r="CB7" s="39">
        <v>114</v>
      </c>
      <c r="CC7" s="39">
        <v>109.07</v>
      </c>
      <c r="CD7" s="39">
        <v>99.27</v>
      </c>
      <c r="CE7" s="39">
        <v>114.42</v>
      </c>
      <c r="CF7" s="39">
        <v>789.62</v>
      </c>
      <c r="CG7" s="39">
        <v>423.18</v>
      </c>
      <c r="CH7" s="39">
        <v>383.2</v>
      </c>
      <c r="CI7" s="39">
        <v>383.25</v>
      </c>
      <c r="CJ7" s="39">
        <v>377.72</v>
      </c>
      <c r="CK7" s="39">
        <v>300.47000000000003</v>
      </c>
      <c r="CL7" s="39">
        <v>58.44</v>
      </c>
      <c r="CM7" s="39">
        <v>64.989999999999995</v>
      </c>
      <c r="CN7" s="39">
        <v>61.89</v>
      </c>
      <c r="CO7" s="39">
        <v>63.96</v>
      </c>
      <c r="CP7" s="39">
        <v>65.5</v>
      </c>
      <c r="CQ7" s="39">
        <v>48.7</v>
      </c>
      <c r="CR7" s="39">
        <v>46.9</v>
      </c>
      <c r="CS7" s="39">
        <v>47.95</v>
      </c>
      <c r="CT7" s="39">
        <v>48.26</v>
      </c>
      <c r="CU7" s="39">
        <v>48.01</v>
      </c>
      <c r="CV7" s="39">
        <v>54.9</v>
      </c>
      <c r="CW7" s="39">
        <v>93.52</v>
      </c>
      <c r="CX7" s="39">
        <v>91.76</v>
      </c>
      <c r="CY7" s="39">
        <v>91.17</v>
      </c>
      <c r="CZ7" s="39">
        <v>90.5</v>
      </c>
      <c r="DA7" s="39">
        <v>91.46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7.07</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辰男</cp:lastModifiedBy>
  <cp:lastPrinted>2021-01-20T04:47:06Z</cp:lastPrinted>
  <dcterms:created xsi:type="dcterms:W3CDTF">2020-12-04T02:17:58Z</dcterms:created>
  <dcterms:modified xsi:type="dcterms:W3CDTF">2021-01-20T04:48:24Z</dcterms:modified>
  <cp:category/>
</cp:coreProperties>
</file>