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yuuki.watanabe\Desktop\水道\調査物関係\経営比較分析表\R3\【経営比較分析表】2021_014630_47_010\"/>
    </mc:Choice>
  </mc:AlternateContent>
  <workbookProtection workbookAlgorithmName="SHA-512" workbookHashValue="kpMauzLdkT5EunL5V0K3driWuof3Cd4iONYr0W5EuNPK9CdDX/+PXXuuU2h98QXQ2u7uTYCczGuQPlGIc6A2+Q==" workbookSaltValue="5LZaSnBA/3O0vAqR5dwXog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<sst xmlns="http://schemas.openxmlformats.org/spreadsheetml/2006/main" count="233" uniqueCount="117">
  <si>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</si>
  <si>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</si>
  <si>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</si>
  <si>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</si>
  <si>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</si>
  <si>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</si>
  <si>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</si>
  <si>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</si>
  <si>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</si>
  <si>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</si>
  <si>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</si>
  <si>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</si>
  <si>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</si>
  <si>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</si>
  <si>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</si>
  <si>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</si>
  <si>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</si>
  <si>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</si>
  <si>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</si>
  <si>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</si>
  <si>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</si>
  <si>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</si>
  <si>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</si>
  <si>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</si>
  <si>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</si>
  <si>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</si>
  <si>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</si>
  <si>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</si>
  <si>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</si>
  <si>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</si>
  <si>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</si>
  <si>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</si>
  <si>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</si>
  <si>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</si>
  <si>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</si>
  <si>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</si>
  <si>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</si>
  <si>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</si>
  <si>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</si>
  <si>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</si>
  <si>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</si>
  <si>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</si>
  <si>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</si>
  <si>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</si>
  <si>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</si>
  <si>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</si>
  <si>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</si>
  <si>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</si>
  <si>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</si>
  <si>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</si>
  <si>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</si>
  <si>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</si>
  <si>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</si>
  <si>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</si>
  <si>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</si>
  <si>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</si>
  <si>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</si>
  <si>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</si>
  <si>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</si>
  <si>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</si>
  <si>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</si>
  <si>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</si>
  <si>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</si>
  <si>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</si>
  <si>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</si>
  <si>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</si>
  <si>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</si>
  <si>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</si>
  <si>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</si>
  <si>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</si>
  <si>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</si>
  <si>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</si>
  <si>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</si>
  <si>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</si>
  <si>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</si>
  <si>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</si>
  <si>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</si>
  <si>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</si>
  <si>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</si>
  <si>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</si>
  <si>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</si>
  <si>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</si>
  <si>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</si>
  <si>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</si>
  <si>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</si>
  <si>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</si>
  <si>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</si>
  <si>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</si>
  <si>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</si>
  <si>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</si>
  <si>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</si>
  <si>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</si>
  <si>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</si>
  <si>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</si>
  <si>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</si>
  <si>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</si>
  <si>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占冠村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</si>
  <si>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</si>
  <si>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</si>
  <si>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</si>
  <si>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</si>
  <si>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</si>
  <si>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</si>
  <si>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</si>
  <si>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</si>
  <si>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</si>
  <si>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</si>
  <si>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</si>
  <si>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</si>
  <si>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</si>
  <si>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</si>
  <si>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</si>
  <si>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</si>
  <si>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</si>
  <si>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収益的収支比率は60%を占めており、不足分については、一般会計繰入金で賄っている。企業債残高対給水収益比率については、水道施設の機械電気更新工事が完了したため、減少傾向にある。施設の適正な運営を図りながら、有収率の維持と施設利用率、料金回収率の向上に努める。</t>
    <rPh sb="0" eb="3">
      <t>シュウエキテキ</t>
    </rPh>
    <rPh sb="3" eb="5">
      <t>シュウシ</t>
    </rPh>
    <rPh sb="5" eb="7">
      <t>ヒリツ</t>
    </rPh>
    <rPh sb="12" eb="13">
      <t>シ</t>
    </rPh>
    <rPh sb="18" eb="21">
      <t>フソクブン</t>
    </rPh>
    <rPh sb="27" eb="29">
      <t>イッパン</t>
    </rPh>
    <rPh sb="29" eb="31">
      <t>カイケイ</t>
    </rPh>
    <rPh sb="31" eb="33">
      <t>クリイレ</t>
    </rPh>
    <rPh sb="33" eb="34">
      <t>キン</t>
    </rPh>
    <rPh sb="35" eb="36">
      <t>マカナ</t>
    </rPh>
    <rPh sb="41" eb="43">
      <t>キギョウ</t>
    </rPh>
    <rPh sb="43" eb="44">
      <t>サイ</t>
    </rPh>
    <rPh sb="44" eb="46">
      <t>ザンダカ</t>
    </rPh>
    <rPh sb="46" eb="47">
      <t>タイ</t>
    </rPh>
    <rPh sb="47" eb="49">
      <t>キュウスイ</t>
    </rPh>
    <rPh sb="49" eb="51">
      <t>シュウエキ</t>
    </rPh>
    <rPh sb="51" eb="53">
      <t>ヒリツ</t>
    </rPh>
    <rPh sb="59" eb="61">
      <t>スイドウ</t>
    </rPh>
    <rPh sb="61" eb="63">
      <t>シセツ</t>
    </rPh>
    <rPh sb="64" eb="66">
      <t>キカイ</t>
    </rPh>
    <rPh sb="66" eb="68">
      <t>デンキ</t>
    </rPh>
    <rPh sb="68" eb="70">
      <t>コウシン</t>
    </rPh>
    <rPh sb="70" eb="72">
      <t>コウジ</t>
    </rPh>
    <rPh sb="73" eb="75">
      <t>カンリョウ</t>
    </rPh>
    <rPh sb="80" eb="82">
      <t>ゲンショウ</t>
    </rPh>
    <rPh sb="82" eb="84">
      <t>ケイコウ</t>
    </rPh>
    <rPh sb="88" eb="90">
      <t>シセツ</t>
    </rPh>
    <rPh sb="91" eb="93">
      <t>テキセイ</t>
    </rPh>
    <rPh sb="94" eb="96">
      <t>ウンエイ</t>
    </rPh>
    <rPh sb="97" eb="98">
      <t>ハカ</t>
    </rPh>
    <rPh sb="103" eb="106">
      <t>ユウシュウリツ</t>
    </rPh>
    <rPh sb="107" eb="109">
      <t>イジ</t>
    </rPh>
    <rPh sb="110" eb="112">
      <t>シセツ</t>
    </rPh>
    <rPh sb="112" eb="114">
      <t>リヨウ</t>
    </rPh>
    <rPh sb="114" eb="115">
      <t>リツ</t>
    </rPh>
    <rPh sb="116" eb="118">
      <t>リョウキン</t>
    </rPh>
    <rPh sb="118" eb="120">
      <t>カイシュウ</t>
    </rPh>
    <rPh sb="120" eb="121">
      <t>リツ</t>
    </rPh>
    <rPh sb="122" eb="124">
      <t>コウジョウ</t>
    </rPh>
    <rPh sb="125" eb="126">
      <t>ツト</t>
    </rPh>
    <phoneticPr fontId="4"/>
  </si>
  <si>
    <t>管路を含めた施設全体の老朽化が進行し、漏水や水道施設の機器の恒常的なトラブルが増加している。維持管理や修繕等により対応している。施設の更新時期を考慮しながら、計画的に施設維持を図っていく。</t>
    <rPh sb="0" eb="2">
      <t>カンロ</t>
    </rPh>
    <rPh sb="3" eb="4">
      <t>フク</t>
    </rPh>
    <rPh sb="6" eb="8">
      <t>シセツ</t>
    </rPh>
    <rPh sb="8" eb="10">
      <t>ゼンタイ</t>
    </rPh>
    <rPh sb="11" eb="14">
      <t>ロウキュウカ</t>
    </rPh>
    <rPh sb="15" eb="17">
      <t>シンコウ</t>
    </rPh>
    <rPh sb="19" eb="21">
      <t>ロウスイ</t>
    </rPh>
    <rPh sb="22" eb="24">
      <t>スイドウ</t>
    </rPh>
    <rPh sb="24" eb="26">
      <t>シセツ</t>
    </rPh>
    <rPh sb="27" eb="29">
      <t>キキ</t>
    </rPh>
    <rPh sb="30" eb="32">
      <t>コウジョウ</t>
    </rPh>
    <rPh sb="32" eb="33">
      <t>テキ</t>
    </rPh>
    <rPh sb="39" eb="41">
      <t>ゾウカ</t>
    </rPh>
    <rPh sb="46" eb="48">
      <t>イジ</t>
    </rPh>
    <rPh sb="48" eb="50">
      <t>カンリ</t>
    </rPh>
    <rPh sb="51" eb="53">
      <t>シュウゼン</t>
    </rPh>
    <rPh sb="53" eb="54">
      <t>トウ</t>
    </rPh>
    <rPh sb="57" eb="59">
      <t>タイオウ</t>
    </rPh>
    <rPh sb="64" eb="66">
      <t>シセツ</t>
    </rPh>
    <rPh sb="67" eb="69">
      <t>コウシン</t>
    </rPh>
    <rPh sb="69" eb="71">
      <t>ジキ</t>
    </rPh>
    <rPh sb="72" eb="74">
      <t>コウリョ</t>
    </rPh>
    <rPh sb="79" eb="82">
      <t>ケイカクテキ</t>
    </rPh>
    <rPh sb="83" eb="85">
      <t>シセツ</t>
    </rPh>
    <rPh sb="85" eb="87">
      <t>イジ</t>
    </rPh>
    <rPh sb="88" eb="89">
      <t>ハカ</t>
    </rPh>
    <phoneticPr fontId="4"/>
  </si>
  <si>
    <t>令和6年度から企業会計に移行するので、整備を進めている状況。工場の給水量の増加により、現在の取水量では、足りなくなるので取水量の増加を予定している。人口減少を考慮しながら、総体的な経営の健全化を目指すとともに、安定した水源の確保と水道の供給を維持していく。</t>
    <rPh sb="0" eb="2">
      <t>レイワ</t>
    </rPh>
    <rPh sb="3" eb="5">
      <t>ネンド</t>
    </rPh>
    <rPh sb="7" eb="9">
      <t>キギョウ</t>
    </rPh>
    <rPh sb="9" eb="11">
      <t>カイケイ</t>
    </rPh>
    <rPh sb="12" eb="14">
      <t>イコウ</t>
    </rPh>
    <rPh sb="19" eb="21">
      <t>セイビ</t>
    </rPh>
    <rPh sb="22" eb="23">
      <t>スス</t>
    </rPh>
    <rPh sb="27" eb="29">
      <t>ジョウキョウ</t>
    </rPh>
    <rPh sb="30" eb="32">
      <t>コウジョウ</t>
    </rPh>
    <rPh sb="33" eb="35">
      <t>キュウスイ</t>
    </rPh>
    <rPh sb="35" eb="36">
      <t>リョウ</t>
    </rPh>
    <rPh sb="37" eb="39">
      <t>ゾウカ</t>
    </rPh>
    <rPh sb="43" eb="45">
      <t>ゲンザイ</t>
    </rPh>
    <rPh sb="46" eb="48">
      <t>シュスイ</t>
    </rPh>
    <rPh sb="48" eb="49">
      <t>リョウ</t>
    </rPh>
    <rPh sb="52" eb="53">
      <t>タ</t>
    </rPh>
    <rPh sb="60" eb="62">
      <t>シュスイ</t>
    </rPh>
    <rPh sb="62" eb="63">
      <t>リョウ</t>
    </rPh>
    <rPh sb="64" eb="66">
      <t>ゾウカ</t>
    </rPh>
    <rPh sb="67" eb="69">
      <t>ヨテイ</t>
    </rPh>
    <rPh sb="74" eb="76">
      <t>ジンコウ</t>
    </rPh>
    <rPh sb="76" eb="78">
      <t>ゲンショウ</t>
    </rPh>
    <rPh sb="79" eb="81">
      <t>コウリョ</t>
    </rPh>
    <rPh sb="86" eb="89">
      <t>ソウタイテキ</t>
    </rPh>
    <rPh sb="90" eb="92">
      <t>ケイエイ</t>
    </rPh>
    <rPh sb="93" eb="96">
      <t>ケンゼンカ</t>
    </rPh>
    <rPh sb="97" eb="99">
      <t>メザ</t>
    </rPh>
    <rPh sb="105" eb="107">
      <t>アンテイ</t>
    </rPh>
    <rPh sb="109" eb="111">
      <t>スイゲン</t>
    </rPh>
    <rPh sb="112" eb="114">
      <t>カクホ</t>
    </rPh>
    <rPh sb="115" eb="117">
      <t>スイドウ</t>
    </rPh>
    <rPh sb="118" eb="120">
      <t>キョウキュウ</t>
    </rPh>
    <rPh sb="121" eb="123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</si>
</sst>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5-4162-9323-405531852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0.56999999999999995</c:v>
                </c:pt>
                <c:pt idx="1">
                  <c:v>0.62</c:v>
                </c:pt>
                <c:pt idx="2">
                  <c:v>0.39</c:v>
                </c:pt>
                <c:pt idx="3">
                  <c:v>0.61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5-4162-9323-405531852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61.89</c:v>
                </c:pt>
                <c:pt idx="1">
                  <c:v>63.96</c:v>
                </c:pt>
                <c:pt idx="2">
                  <c:v>65.5</c:v>
                </c:pt>
                <c:pt idx="3">
                  <c:v>51.35</c:v>
                </c:pt>
                <c:pt idx="4">
                  <c:v>55.67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E-4A56-A098-25E255E81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47.95</c:v>
                </c:pt>
                <c:pt idx="1">
                  <c:v>48.26</c:v>
                </c:pt>
                <c:pt idx="2">
                  <c:v>48.01</c:v>
                </c:pt>
                <c:pt idx="3">
                  <c:v>49.08</c:v>
                </c:pt>
                <c:pt idx="4">
                  <c:v>51.46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CE-4A56-A098-25E255E81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91.17</c:v>
                </c:pt>
                <c:pt idx="1">
                  <c:v>90.5</c:v>
                </c:pt>
                <c:pt idx="2">
                  <c:v>91.46</c:v>
                </c:pt>
                <c:pt idx="3">
                  <c:v>92.27</c:v>
                </c:pt>
                <c:pt idx="4">
                  <c:v>96.15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D-4509-84A4-190CAEF3D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74.900000000000006</c:v>
                </c:pt>
                <c:pt idx="1">
                  <c:v>72.72</c:v>
                </c:pt>
                <c:pt idx="2">
                  <c:v>72.75</c:v>
                </c:pt>
                <c:pt idx="3">
                  <c:v>71.27</c:v>
                </c:pt>
                <c:pt idx="4">
                  <c:v>68.58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D-4509-84A4-190CAEF3D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73.38</c:v>
                </c:pt>
                <c:pt idx="1">
                  <c:v>72.05</c:v>
                </c:pt>
                <c:pt idx="2">
                  <c:v>67.33</c:v>
                </c:pt>
                <c:pt idx="3">
                  <c:v>61.31</c:v>
                </c:pt>
                <c:pt idx="4">
                  <c:v>57.31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E-460E-8CD1-249503460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74.05</c:v>
                </c:pt>
                <c:pt idx="1">
                  <c:v>73.25</c:v>
                </c:pt>
                <c:pt idx="2">
                  <c:v>75.06</c:v>
                </c:pt>
                <c:pt idx="3">
                  <c:v>73.22</c:v>
                </c:pt>
                <c:pt idx="4">
                  <c:v>69.05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E-460E-8CD1-249503460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F-46F4-9643-0B3946DF5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7F-46F4-9643-0B3946DF5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F-40E6-8BBE-DED18AC07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F-40E6-8BBE-DED18AC07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D-4D3F-B0A1-9A450A28D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D-4D3F-B0A1-9A450A28D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6-459F-A364-3C8CBD0B9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6-459F-A364-3C8CBD0B9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1821.89</c:v>
                </c:pt>
                <c:pt idx="1">
                  <c:v>1886.21</c:v>
                </c:pt>
                <c:pt idx="2">
                  <c:v>1867.34</c:v>
                </c:pt>
                <c:pt idx="3">
                  <c:v>1953.15</c:v>
                </c:pt>
                <c:pt idx="4">
                  <c:v>1806.81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4-47EA-89FB-76A764DA0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1302.33</c:v>
                </c:pt>
                <c:pt idx="1">
                  <c:v>1274.21</c:v>
                </c:pt>
                <c:pt idx="2">
                  <c:v>1183.92</c:v>
                </c:pt>
                <c:pt idx="3">
                  <c:v>1128.72</c:v>
                </c:pt>
                <c:pt idx="4">
                  <c:v>1125.25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4-47EA-89FB-76A764DA0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32.770000000000003</c:v>
                </c:pt>
                <c:pt idx="1">
                  <c:v>34.67</c:v>
                </c:pt>
                <c:pt idx="2">
                  <c:v>29.43</c:v>
                </c:pt>
                <c:pt idx="3">
                  <c:v>25.44</c:v>
                </c:pt>
                <c:pt idx="4">
                  <c:v>25.56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A-4701-B01F-EBB41E22A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40.89</c:v>
                </c:pt>
                <c:pt idx="1">
                  <c:v>41.25</c:v>
                </c:pt>
                <c:pt idx="2">
                  <c:v>42.5</c:v>
                </c:pt>
                <c:pt idx="3">
                  <c:v>41.84</c:v>
                </c:pt>
                <c:pt idx="4">
                  <c:v>41.44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A-4701-B01F-EBB41E22A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109.07</c:v>
                </c:pt>
                <c:pt idx="1">
                  <c:v>99.27</c:v>
                </c:pt>
                <c:pt idx="2">
                  <c:v>114.42</c:v>
                </c:pt>
                <c:pt idx="3">
                  <c:v>158.01</c:v>
                </c:pt>
                <c:pt idx="4">
                  <c:v>142.38999999999999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5-4219-A2AC-D6322A1C8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</c:v>
                </c:pt>
                <c:pt idx="1">
                  <c:v>383.25</c:v>
                </c:pt>
                <c:pt idx="2">
                  <c:v>377.72</c:v>
                </c:pt>
                <c:pt idx="3">
                  <c:v>390.47</c:v>
                </c:pt>
                <c:pt idx="4">
                  <c:v>403.61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5-4219-A2AC-D6322A1C8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55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7" t="str">
        <f>データ!H6</f>
        <v>北海道　占冠村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68" t="s">
        <v>9</v>
      </c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70"/>
    </row>
    <row r="8" spans="1:78" ht="18.75" customHeight="1" x14ac:dyDescent="0.15">
      <c r="A8" s="2"/>
      <c r="B8" s="65" t="str">
        <f>データ!$I$6</f>
        <v>法非適用</v>
      </c>
      <c r="C8" s="65"/>
      <c r="D8" s="65"/>
      <c r="E8" s="65"/>
      <c r="F8" s="65"/>
      <c r="G8" s="65"/>
      <c r="H8" s="65"/>
      <c r="I8" s="65" t="str">
        <f>データ!$J$6</f>
        <v>水道事業</v>
      </c>
      <c r="J8" s="65"/>
      <c r="K8" s="65"/>
      <c r="L8" s="65"/>
      <c r="M8" s="65"/>
      <c r="N8" s="65"/>
      <c r="O8" s="65"/>
      <c r="P8" s="65" t="str">
        <f>データ!$K$6</f>
        <v>簡易水道事業</v>
      </c>
      <c r="Q8" s="65"/>
      <c r="R8" s="65"/>
      <c r="S8" s="65"/>
      <c r="T8" s="65"/>
      <c r="U8" s="65"/>
      <c r="V8" s="65"/>
      <c r="W8" s="65" t="str">
        <f>データ!$L$6</f>
        <v>D4</v>
      </c>
      <c r="X8" s="65"/>
      <c r="Y8" s="65"/>
      <c r="Z8" s="65"/>
      <c r="AA8" s="65"/>
      <c r="AB8" s="65"/>
      <c r="AC8" s="65"/>
      <c r="AD8" s="65" t="str">
        <f>データ!$M$6</f>
        <v>非設置</v>
      </c>
      <c r="AE8" s="65"/>
      <c r="AF8" s="65"/>
      <c r="AG8" s="65"/>
      <c r="AH8" s="65"/>
      <c r="AI8" s="65"/>
      <c r="AJ8" s="65"/>
      <c r="AK8" s="2"/>
      <c r="AL8" s="60">
        <f>データ!$R$6</f>
        <v>1229</v>
      </c>
      <c r="AM8" s="60"/>
      <c r="AN8" s="60"/>
      <c r="AO8" s="60"/>
      <c r="AP8" s="60"/>
      <c r="AQ8" s="60"/>
      <c r="AR8" s="60"/>
      <c r="AS8" s="60"/>
      <c r="AT8" s="36">
        <f>データ!$S$6</f>
        <v>571.41</v>
      </c>
      <c r="AU8" s="36"/>
      <c r="AV8" s="36"/>
      <c r="AW8" s="36"/>
      <c r="AX8" s="36"/>
      <c r="AY8" s="36"/>
      <c r="AZ8" s="36"/>
      <c r="BA8" s="36"/>
      <c r="BB8" s="36">
        <f>データ!$T$6</f>
        <v>2.15</v>
      </c>
      <c r="BC8" s="36"/>
      <c r="BD8" s="36"/>
      <c r="BE8" s="36"/>
      <c r="BF8" s="36"/>
      <c r="BG8" s="36"/>
      <c r="BH8" s="36"/>
      <c r="BI8" s="3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47" t="s">
        <v>19</v>
      </c>
      <c r="BM9" s="48"/>
      <c r="BN9" s="49" t="s">
        <v>20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</row>
    <row r="10" spans="1:78" ht="18.75" customHeight="1" x14ac:dyDescent="0.15">
      <c r="A10" s="2"/>
      <c r="B10" s="36" t="str">
        <f>データ!$N$6</f>
        <v>-</v>
      </c>
      <c r="C10" s="36"/>
      <c r="D10" s="36"/>
      <c r="E10" s="36"/>
      <c r="F10" s="36"/>
      <c r="G10" s="36"/>
      <c r="H10" s="36"/>
      <c r="I10" s="36" t="str">
        <f>データ!$O$6</f>
        <v>該当数値なし</v>
      </c>
      <c r="J10" s="36"/>
      <c r="K10" s="36"/>
      <c r="L10" s="36"/>
      <c r="M10" s="36"/>
      <c r="N10" s="36"/>
      <c r="O10" s="36"/>
      <c r="P10" s="36">
        <f>データ!$P$6</f>
        <v>88.84</v>
      </c>
      <c r="Q10" s="36"/>
      <c r="R10" s="36"/>
      <c r="S10" s="36"/>
      <c r="T10" s="36"/>
      <c r="U10" s="36"/>
      <c r="V10" s="36"/>
      <c r="W10" s="60">
        <f>データ!$Q$6</f>
        <v>2070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2"/>
      <c r="AI10" s="2"/>
      <c r="AJ10" s="2"/>
      <c r="AK10" s="2"/>
      <c r="AL10" s="60">
        <f>データ!$U$6</f>
        <v>1059</v>
      </c>
      <c r="AM10" s="60"/>
      <c r="AN10" s="60"/>
      <c r="AO10" s="60"/>
      <c r="AP10" s="60"/>
      <c r="AQ10" s="60"/>
      <c r="AR10" s="60"/>
      <c r="AS10" s="60"/>
      <c r="AT10" s="36">
        <f>データ!$V$6</f>
        <v>0.45</v>
      </c>
      <c r="AU10" s="36"/>
      <c r="AV10" s="36"/>
      <c r="AW10" s="36"/>
      <c r="AX10" s="36"/>
      <c r="AY10" s="36"/>
      <c r="AZ10" s="36"/>
      <c r="BA10" s="36"/>
      <c r="BB10" s="36">
        <f>データ!$W$6</f>
        <v>2353.33</v>
      </c>
      <c r="BC10" s="36"/>
      <c r="BD10" s="36"/>
      <c r="BE10" s="36"/>
      <c r="BF10" s="36"/>
      <c r="BG10" s="36"/>
      <c r="BH10" s="36"/>
      <c r="BI10" s="36"/>
      <c r="BJ10" s="2"/>
      <c r="BK10" s="2"/>
      <c r="BL10" s="51" t="s">
        <v>21</v>
      </c>
      <c r="BM10" s="52"/>
      <c r="BN10" s="53" t="s">
        <v>22</v>
      </c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4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30" t="s">
        <v>25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</row>
    <row r="15" spans="1:78" ht="13.5" customHeight="1" x14ac:dyDescent="0.15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33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5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7" t="s">
        <v>114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7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7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7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7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7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7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7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7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7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7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7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7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7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7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7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7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7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7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7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7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7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7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7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7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7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0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0" t="s">
        <v>26</v>
      </c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2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3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7" t="s">
        <v>115</v>
      </c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7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7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7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7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7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7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7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7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7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9"/>
    </row>
    <row r="60" spans="1:78" ht="13.5" customHeight="1" x14ac:dyDescent="0.15">
      <c r="A60" s="2"/>
      <c r="B60" s="43" t="s">
        <v>27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9"/>
    </row>
    <row r="61" spans="1:78" ht="13.5" customHeight="1" x14ac:dyDescent="0.15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37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7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0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0" t="s">
        <v>28</v>
      </c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2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3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5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7" t="s">
        <v>116</v>
      </c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7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7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7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7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7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7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7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7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7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7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7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7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7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7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7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0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41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42</v>
      </c>
      <c r="N85" s="13" t="s">
        <v>42</v>
      </c>
      <c r="O85" s="13" t="str">
        <f>データ!EN6</f>
        <v>【0.58】</v>
      </c>
    </row>
  </sheetData>
  <sheetProtection algorithmName="SHA-512" hashValue="iQOr47TZau4YxFP+i/Hefa4ifgXBUANarac1ZYuQs+v8ZzdV/6l9vL9kFT7d7+4kXQnTy9CXgOmAE62VU6AyeA==" saltValue="6DJVCpYnmq2rDIm1GwDSw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15">
      <c r="A6" s="15" t="s">
        <v>95</v>
      </c>
      <c r="B6" s="20">
        <f>B7</f>
        <v>2021</v>
      </c>
      <c r="C6" s="20">
        <f t="shared" ref="C6:W6" si="3">C7</f>
        <v>14630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北海道　占冠村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88.84</v>
      </c>
      <c r="Q6" s="21">
        <f t="shared" si="3"/>
        <v>2070</v>
      </c>
      <c r="R6" s="21">
        <f t="shared" si="3"/>
        <v>1229</v>
      </c>
      <c r="S6" s="21">
        <f t="shared" si="3"/>
        <v>571.41</v>
      </c>
      <c r="T6" s="21">
        <f t="shared" si="3"/>
        <v>2.15</v>
      </c>
      <c r="U6" s="21">
        <f t="shared" si="3"/>
        <v>1059</v>
      </c>
      <c r="V6" s="21">
        <f t="shared" si="3"/>
        <v>0.45</v>
      </c>
      <c r="W6" s="21">
        <f t="shared" si="3"/>
        <v>2353.33</v>
      </c>
      <c r="X6" s="22">
        <f>IF(X7="",NA(),X7)</f>
        <v>73.38</v>
      </c>
      <c r="Y6" s="22">
        <f t="shared" ref="Y6:AG6" si="4">IF(Y7="",NA(),Y7)</f>
        <v>72.05</v>
      </c>
      <c r="Z6" s="22">
        <f t="shared" si="4"/>
        <v>67.33</v>
      </c>
      <c r="AA6" s="22">
        <f t="shared" si="4"/>
        <v>61.31</v>
      </c>
      <c r="AB6" s="22">
        <f t="shared" si="4"/>
        <v>57.31</v>
      </c>
      <c r="AC6" s="22">
        <f t="shared" si="4"/>
        <v>74.05</v>
      </c>
      <c r="AD6" s="22">
        <f t="shared" si="4"/>
        <v>73.25</v>
      </c>
      <c r="AE6" s="22">
        <f t="shared" si="4"/>
        <v>75.06</v>
      </c>
      <c r="AF6" s="22">
        <f t="shared" si="4"/>
        <v>73.22</v>
      </c>
      <c r="AG6" s="22">
        <f t="shared" si="4"/>
        <v>69.05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1821.89</v>
      </c>
      <c r="BF6" s="22">
        <f t="shared" ref="BF6:BN6" si="7">IF(BF7="",NA(),BF7)</f>
        <v>1886.21</v>
      </c>
      <c r="BG6" s="22">
        <f t="shared" si="7"/>
        <v>1867.34</v>
      </c>
      <c r="BH6" s="22">
        <f t="shared" si="7"/>
        <v>1953.15</v>
      </c>
      <c r="BI6" s="22">
        <f t="shared" si="7"/>
        <v>1806.81</v>
      </c>
      <c r="BJ6" s="22">
        <f t="shared" si="7"/>
        <v>1302.33</v>
      </c>
      <c r="BK6" s="22">
        <f t="shared" si="7"/>
        <v>1274.21</v>
      </c>
      <c r="BL6" s="22">
        <f t="shared" si="7"/>
        <v>1183.92</v>
      </c>
      <c r="BM6" s="22">
        <f t="shared" si="7"/>
        <v>1128.72</v>
      </c>
      <c r="BN6" s="22">
        <f t="shared" si="7"/>
        <v>1125.25</v>
      </c>
      <c r="BO6" s="21" t="str">
        <f>IF(BO7="","",IF(BO7="-","【-】","【"&amp;SUBSTITUTE(TEXT(BO7,"#,##0.00"),"-","△")&amp;"】"))</f>
        <v>【940.88】</v>
      </c>
      <c r="BP6" s="22">
        <f>IF(BP7="",NA(),BP7)</f>
        <v>32.770000000000003</v>
      </c>
      <c r="BQ6" s="22">
        <f t="shared" ref="BQ6:BY6" si="8">IF(BQ7="",NA(),BQ7)</f>
        <v>34.67</v>
      </c>
      <c r="BR6" s="22">
        <f t="shared" si="8"/>
        <v>29.43</v>
      </c>
      <c r="BS6" s="22">
        <f t="shared" si="8"/>
        <v>25.44</v>
      </c>
      <c r="BT6" s="22">
        <f t="shared" si="8"/>
        <v>25.56</v>
      </c>
      <c r="BU6" s="22">
        <f t="shared" si="8"/>
        <v>40.89</v>
      </c>
      <c r="BV6" s="22">
        <f t="shared" si="8"/>
        <v>41.25</v>
      </c>
      <c r="BW6" s="22">
        <f t="shared" si="8"/>
        <v>42.5</v>
      </c>
      <c r="BX6" s="22">
        <f t="shared" si="8"/>
        <v>41.84</v>
      </c>
      <c r="BY6" s="22">
        <f t="shared" si="8"/>
        <v>41.44</v>
      </c>
      <c r="BZ6" s="21" t="str">
        <f>IF(BZ7="","",IF(BZ7="-","【-】","【"&amp;SUBSTITUTE(TEXT(BZ7,"#,##0.00"),"-","△")&amp;"】"))</f>
        <v>【54.59】</v>
      </c>
      <c r="CA6" s="22">
        <f>IF(CA7="",NA(),CA7)</f>
        <v>109.07</v>
      </c>
      <c r="CB6" s="22">
        <f t="shared" ref="CB6:CJ6" si="9">IF(CB7="",NA(),CB7)</f>
        <v>99.27</v>
      </c>
      <c r="CC6" s="22">
        <f t="shared" si="9"/>
        <v>114.42</v>
      </c>
      <c r="CD6" s="22">
        <f t="shared" si="9"/>
        <v>158.01</v>
      </c>
      <c r="CE6" s="22">
        <f t="shared" si="9"/>
        <v>142.38999999999999</v>
      </c>
      <c r="CF6" s="22">
        <f t="shared" si="9"/>
        <v>383.2</v>
      </c>
      <c r="CG6" s="22">
        <f t="shared" si="9"/>
        <v>383.25</v>
      </c>
      <c r="CH6" s="22">
        <f t="shared" si="9"/>
        <v>377.72</v>
      </c>
      <c r="CI6" s="22">
        <f t="shared" si="9"/>
        <v>390.47</v>
      </c>
      <c r="CJ6" s="22">
        <f t="shared" si="9"/>
        <v>403.61</v>
      </c>
      <c r="CK6" s="21" t="str">
        <f>IF(CK7="","",IF(CK7="-","【-】","【"&amp;SUBSTITUTE(TEXT(CK7,"#,##0.00"),"-","△")&amp;"】"))</f>
        <v>【301.20】</v>
      </c>
      <c r="CL6" s="22">
        <f>IF(CL7="",NA(),CL7)</f>
        <v>61.89</v>
      </c>
      <c r="CM6" s="22">
        <f t="shared" ref="CM6:CU6" si="10">IF(CM7="",NA(),CM7)</f>
        <v>63.96</v>
      </c>
      <c r="CN6" s="22">
        <f t="shared" si="10"/>
        <v>65.5</v>
      </c>
      <c r="CO6" s="22">
        <f t="shared" si="10"/>
        <v>51.35</v>
      </c>
      <c r="CP6" s="22">
        <f t="shared" si="10"/>
        <v>55.67</v>
      </c>
      <c r="CQ6" s="22">
        <f t="shared" si="10"/>
        <v>47.95</v>
      </c>
      <c r="CR6" s="22">
        <f t="shared" si="10"/>
        <v>48.26</v>
      </c>
      <c r="CS6" s="22">
        <f t="shared" si="10"/>
        <v>48.01</v>
      </c>
      <c r="CT6" s="22">
        <f t="shared" si="10"/>
        <v>49.08</v>
      </c>
      <c r="CU6" s="22">
        <f t="shared" si="10"/>
        <v>51.46</v>
      </c>
      <c r="CV6" s="21" t="str">
        <f>IF(CV7="","",IF(CV7="-","【-】","【"&amp;SUBSTITUTE(TEXT(CV7,"#,##0.00"),"-","△")&amp;"】"))</f>
        <v>【56.42】</v>
      </c>
      <c r="CW6" s="22">
        <f>IF(CW7="",NA(),CW7)</f>
        <v>91.17</v>
      </c>
      <c r="CX6" s="22">
        <f t="shared" ref="CX6:DF6" si="11">IF(CX7="",NA(),CX7)</f>
        <v>90.5</v>
      </c>
      <c r="CY6" s="22">
        <f t="shared" si="11"/>
        <v>91.46</v>
      </c>
      <c r="CZ6" s="22">
        <f t="shared" si="11"/>
        <v>92.27</v>
      </c>
      <c r="DA6" s="22">
        <f t="shared" si="11"/>
        <v>96.15</v>
      </c>
      <c r="DB6" s="22">
        <f t="shared" si="11"/>
        <v>74.900000000000006</v>
      </c>
      <c r="DC6" s="22">
        <f t="shared" si="11"/>
        <v>72.72</v>
      </c>
      <c r="DD6" s="22">
        <f t="shared" si="11"/>
        <v>72.75</v>
      </c>
      <c r="DE6" s="22">
        <f t="shared" si="11"/>
        <v>71.27</v>
      </c>
      <c r="DF6" s="22">
        <f t="shared" si="11"/>
        <v>68.58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0.56999999999999995</v>
      </c>
      <c r="EJ6" s="22">
        <f t="shared" si="14"/>
        <v>0.62</v>
      </c>
      <c r="EK6" s="22">
        <f t="shared" si="14"/>
        <v>0.39</v>
      </c>
      <c r="EL6" s="22">
        <f t="shared" si="14"/>
        <v>0.61</v>
      </c>
      <c r="EM6" s="22">
        <f t="shared" si="14"/>
        <v>0.4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15">
      <c r="A7" s="15"/>
      <c r="B7" s="24">
        <v>2021</v>
      </c>
      <c r="C7" s="24">
        <v>14630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88.84</v>
      </c>
      <c r="Q7" s="25">
        <v>2070</v>
      </c>
      <c r="R7" s="25">
        <v>1229</v>
      </c>
      <c r="S7" s="25">
        <v>571.41</v>
      </c>
      <c r="T7" s="25">
        <v>2.15</v>
      </c>
      <c r="U7" s="25">
        <v>1059</v>
      </c>
      <c r="V7" s="25">
        <v>0.45</v>
      </c>
      <c r="W7" s="25">
        <v>2353.33</v>
      </c>
      <c r="X7" s="25">
        <v>73.38</v>
      </c>
      <c r="Y7" s="25">
        <v>72.05</v>
      </c>
      <c r="Z7" s="25">
        <v>67.33</v>
      </c>
      <c r="AA7" s="25">
        <v>61.31</v>
      </c>
      <c r="AB7" s="25">
        <v>57.31</v>
      </c>
      <c r="AC7" s="25">
        <v>74.05</v>
      </c>
      <c r="AD7" s="25">
        <v>73.25</v>
      </c>
      <c r="AE7" s="25">
        <v>75.06</v>
      </c>
      <c r="AF7" s="25">
        <v>73.22</v>
      </c>
      <c r="AG7" s="25">
        <v>69.05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1821.89</v>
      </c>
      <c r="BF7" s="25">
        <v>1886.21</v>
      </c>
      <c r="BG7" s="25">
        <v>1867.34</v>
      </c>
      <c r="BH7" s="25">
        <v>1953.15</v>
      </c>
      <c r="BI7" s="25">
        <v>1806.81</v>
      </c>
      <c r="BJ7" s="25">
        <v>1302.33</v>
      </c>
      <c r="BK7" s="25">
        <v>1274.21</v>
      </c>
      <c r="BL7" s="25">
        <v>1183.92</v>
      </c>
      <c r="BM7" s="25">
        <v>1128.72</v>
      </c>
      <c r="BN7" s="25">
        <v>1125.25</v>
      </c>
      <c r="BO7" s="25">
        <v>940.88</v>
      </c>
      <c r="BP7" s="25">
        <v>32.770000000000003</v>
      </c>
      <c r="BQ7" s="25">
        <v>34.67</v>
      </c>
      <c r="BR7" s="25">
        <v>29.43</v>
      </c>
      <c r="BS7" s="25">
        <v>25.44</v>
      </c>
      <c r="BT7" s="25">
        <v>25.56</v>
      </c>
      <c r="BU7" s="25">
        <v>40.89</v>
      </c>
      <c r="BV7" s="25">
        <v>41.25</v>
      </c>
      <c r="BW7" s="25">
        <v>42.5</v>
      </c>
      <c r="BX7" s="25">
        <v>41.84</v>
      </c>
      <c r="BY7" s="25">
        <v>41.44</v>
      </c>
      <c r="BZ7" s="25">
        <v>54.59</v>
      </c>
      <c r="CA7" s="25">
        <v>109.07</v>
      </c>
      <c r="CB7" s="25">
        <v>99.27</v>
      </c>
      <c r="CC7" s="25">
        <v>114.42</v>
      </c>
      <c r="CD7" s="25">
        <v>158.01</v>
      </c>
      <c r="CE7" s="25">
        <v>142.38999999999999</v>
      </c>
      <c r="CF7" s="25">
        <v>383.2</v>
      </c>
      <c r="CG7" s="25">
        <v>383.25</v>
      </c>
      <c r="CH7" s="25">
        <v>377.72</v>
      </c>
      <c r="CI7" s="25">
        <v>390.47</v>
      </c>
      <c r="CJ7" s="25">
        <v>403.61</v>
      </c>
      <c r="CK7" s="25">
        <v>301.2</v>
      </c>
      <c r="CL7" s="25">
        <v>61.89</v>
      </c>
      <c r="CM7" s="25">
        <v>63.96</v>
      </c>
      <c r="CN7" s="25">
        <v>65.5</v>
      </c>
      <c r="CO7" s="25">
        <v>51.35</v>
      </c>
      <c r="CP7" s="25">
        <v>55.67</v>
      </c>
      <c r="CQ7" s="25">
        <v>47.95</v>
      </c>
      <c r="CR7" s="25">
        <v>48.26</v>
      </c>
      <c r="CS7" s="25">
        <v>48.01</v>
      </c>
      <c r="CT7" s="25">
        <v>49.08</v>
      </c>
      <c r="CU7" s="25">
        <v>51.46</v>
      </c>
      <c r="CV7" s="25">
        <v>56.42</v>
      </c>
      <c r="CW7" s="25">
        <v>91.17</v>
      </c>
      <c r="CX7" s="25">
        <v>90.5</v>
      </c>
      <c r="CY7" s="25">
        <v>91.46</v>
      </c>
      <c r="CZ7" s="25">
        <v>92.27</v>
      </c>
      <c r="DA7" s="25">
        <v>96.15</v>
      </c>
      <c r="DB7" s="25">
        <v>74.900000000000006</v>
      </c>
      <c r="DC7" s="25">
        <v>72.72</v>
      </c>
      <c r="DD7" s="25">
        <v>72.75</v>
      </c>
      <c r="DE7" s="25">
        <v>71.27</v>
      </c>
      <c r="DF7" s="25">
        <v>68.58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0.56999999999999995</v>
      </c>
      <c r="EJ7" s="25">
        <v>0.62</v>
      </c>
      <c r="EK7" s="25">
        <v>0.39</v>
      </c>
      <c r="EL7" s="25">
        <v>0.61</v>
      </c>
      <c r="EM7" s="25">
        <v>0.4</v>
      </c>
      <c r="EN7" s="25">
        <v>0.57999999999999996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46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110</v>
      </c>
    </row>
    <row r="13" spans="1:144" x14ac:dyDescent="0.15">
      <c r="B13" t="s">
        <v>111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2023-01-31T04:17:55Z</cp:lastPrinted>
  <dcterms:created xsi:type="dcterms:W3CDTF">2022-12-01T01:08:07Z</dcterms:created>
  <dcterms:modified xsi:type="dcterms:W3CDTF">2023-01-31T04:17:56Z</dcterms:modified>
  <cp:category/>
</cp:coreProperties>
</file>